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6605" windowHeight="7995" activeTab="3"/>
  </bookViews>
  <sheets>
    <sheet name="1 поток" sheetId="2" r:id="rId1"/>
    <sheet name="2 поток" sheetId="1" r:id="rId2"/>
    <sheet name="3 поток" sheetId="4" r:id="rId3"/>
    <sheet name="Экипа" sheetId="5" r:id="rId4"/>
  </sheets>
  <calcPr calcId="145621"/>
</workbook>
</file>

<file path=xl/calcChain.xml><?xml version="1.0" encoding="utf-8"?>
<calcChain xmlns="http://schemas.openxmlformats.org/spreadsheetml/2006/main">
  <c r="D38" i="1" l="1"/>
  <c r="I38" i="1"/>
  <c r="I40" i="1"/>
  <c r="D40" i="1"/>
  <c r="I20" i="4"/>
  <c r="D20" i="4"/>
  <c r="I19" i="4"/>
  <c r="D19" i="4"/>
  <c r="I39" i="1"/>
  <c r="D39" i="1"/>
  <c r="I37" i="1"/>
  <c r="D37" i="1"/>
  <c r="I36" i="1"/>
  <c r="D36" i="1"/>
  <c r="I27" i="1"/>
  <c r="D27" i="1"/>
  <c r="I25" i="2"/>
  <c r="D25" i="2"/>
  <c r="D22" i="2"/>
  <c r="I22" i="2"/>
  <c r="D23" i="2"/>
  <c r="I23" i="2"/>
  <c r="D24" i="2"/>
  <c r="I24" i="2"/>
  <c r="J20" i="4" l="1"/>
  <c r="J40" i="1"/>
  <c r="J25" i="2"/>
  <c r="J38" i="1"/>
  <c r="J19" i="4"/>
  <c r="J39" i="1"/>
  <c r="J36" i="1"/>
  <c r="J37" i="1"/>
  <c r="J27" i="1"/>
  <c r="J24" i="2"/>
  <c r="J23" i="2"/>
  <c r="J22" i="2"/>
  <c r="I25" i="1"/>
  <c r="I26" i="1"/>
  <c r="D25" i="1"/>
  <c r="D26" i="1"/>
  <c r="J25" i="1" l="1"/>
  <c r="J26" i="1"/>
  <c r="D18" i="5"/>
  <c r="D11" i="5"/>
  <c r="D12" i="5"/>
  <c r="D13" i="5"/>
  <c r="D14" i="5"/>
  <c r="D10" i="5"/>
  <c r="D24" i="4"/>
  <c r="D25" i="4"/>
  <c r="D16" i="4"/>
  <c r="D17" i="4"/>
  <c r="D18" i="4"/>
  <c r="D15" i="4"/>
  <c r="D11" i="4"/>
  <c r="D10" i="4"/>
  <c r="D10" i="1"/>
  <c r="D32" i="1"/>
  <c r="D31" i="1"/>
  <c r="D19" i="1"/>
  <c r="D20" i="1"/>
  <c r="D24" i="1"/>
  <c r="D18" i="1"/>
  <c r="D14" i="1"/>
  <c r="D11" i="1"/>
  <c r="D12" i="1"/>
  <c r="D13" i="1"/>
  <c r="D17" i="2"/>
  <c r="D18" i="2"/>
  <c r="D16" i="2"/>
  <c r="D10" i="2"/>
  <c r="D11" i="2"/>
  <c r="D12" i="2"/>
  <c r="I18" i="5"/>
  <c r="I11" i="5"/>
  <c r="I12" i="5"/>
  <c r="I13" i="5"/>
  <c r="I14" i="5"/>
  <c r="I10" i="5"/>
  <c r="I18" i="4"/>
  <c r="I24" i="4"/>
  <c r="I25" i="4"/>
  <c r="I17" i="4"/>
  <c r="I16" i="4"/>
  <c r="I15" i="4"/>
  <c r="I11" i="4"/>
  <c r="I10" i="4"/>
  <c r="I32" i="1"/>
  <c r="I31" i="1"/>
  <c r="I24" i="1"/>
  <c r="I19" i="1"/>
  <c r="I20" i="1"/>
  <c r="I18" i="1"/>
  <c r="I11" i="1"/>
  <c r="I12" i="1"/>
  <c r="I13" i="1"/>
  <c r="I14" i="1"/>
  <c r="I10" i="1"/>
  <c r="I17" i="2"/>
  <c r="I18" i="2"/>
  <c r="I16" i="2"/>
  <c r="I11" i="2"/>
  <c r="I12" i="2"/>
  <c r="I10" i="2"/>
  <c r="J14" i="1" l="1"/>
  <c r="J24" i="1"/>
  <c r="J32" i="1"/>
  <c r="J31" i="1"/>
  <c r="J14" i="5"/>
  <c r="J13" i="5"/>
  <c r="J18" i="4"/>
  <c r="J13" i="1"/>
  <c r="J18" i="2"/>
  <c r="J18" i="5"/>
  <c r="J12" i="5"/>
  <c r="J11" i="5"/>
  <c r="J10" i="5"/>
  <c r="J25" i="4"/>
  <c r="J24" i="4"/>
  <c r="J17" i="4"/>
  <c r="J16" i="4"/>
  <c r="J15" i="4"/>
  <c r="J11" i="4"/>
  <c r="J10" i="4"/>
  <c r="J11" i="1"/>
  <c r="J12" i="1"/>
  <c r="J18" i="1"/>
  <c r="J19" i="1"/>
  <c r="J20" i="1"/>
  <c r="J16" i="2"/>
  <c r="J17" i="2"/>
  <c r="J10" i="2"/>
  <c r="J11" i="2" l="1"/>
  <c r="J12" i="2"/>
  <c r="J10" i="1"/>
</calcChain>
</file>

<file path=xl/sharedStrings.xml><?xml version="1.0" encoding="utf-8"?>
<sst xmlns="http://schemas.openxmlformats.org/spreadsheetml/2006/main" count="195" uniqueCount="106">
  <si>
    <t>№ п/п</t>
  </si>
  <si>
    <t>ФИО</t>
  </si>
  <si>
    <t>Вес атлета</t>
  </si>
  <si>
    <t>Коэф. Уилкса</t>
  </si>
  <si>
    <t>Жим штанги лежа</t>
  </si>
  <si>
    <t xml:space="preserve">Место </t>
  </si>
  <si>
    <t>Женщины</t>
  </si>
  <si>
    <t>Команда</t>
  </si>
  <si>
    <t>Судьи:</t>
  </si>
  <si>
    <t>Коэф.</t>
  </si>
  <si>
    <t>Мужчины</t>
  </si>
  <si>
    <t>Главный судья: Мерзляков Е.Е. - 1к.</t>
  </si>
  <si>
    <t>результат</t>
  </si>
  <si>
    <t>Протокол  Чемпионата Псковской области по  Пауэрлифтингу  07 июня 2014г.</t>
  </si>
  <si>
    <t>1 ПОТОК</t>
  </si>
  <si>
    <t>Жим лежа</t>
  </si>
  <si>
    <t>Результат</t>
  </si>
  <si>
    <t>2 ПОТОК</t>
  </si>
  <si>
    <t>3 ПОТОК</t>
  </si>
  <si>
    <t>ЭКИПИРОВОЧНЫЙ ДИВИЗИОН</t>
  </si>
  <si>
    <t>девушки</t>
  </si>
  <si>
    <t>Поддубная Анна</t>
  </si>
  <si>
    <t>Мастер</t>
  </si>
  <si>
    <t>Герасимова Арина</t>
  </si>
  <si>
    <t>Плотникова Анастасия</t>
  </si>
  <si>
    <t>Демченкова Елена</t>
  </si>
  <si>
    <t>Бессонова Нина</t>
  </si>
  <si>
    <t>Смирнова Алёна</t>
  </si>
  <si>
    <t>Юноши до 74</t>
  </si>
  <si>
    <t>Козырев Иван</t>
  </si>
  <si>
    <t>пауэр</t>
  </si>
  <si>
    <t>Филлипук Никита</t>
  </si>
  <si>
    <t>мастер</t>
  </si>
  <si>
    <t>энерджи</t>
  </si>
  <si>
    <t>Матиеску Даниил</t>
  </si>
  <si>
    <t>Пименов Павел</t>
  </si>
  <si>
    <t>юноши до 83</t>
  </si>
  <si>
    <t>Лукацкий Павел</t>
  </si>
  <si>
    <t>Керекеткин Евгений</t>
  </si>
  <si>
    <t>Курков Александр</t>
  </si>
  <si>
    <t>юноши свыше 83</t>
  </si>
  <si>
    <t>Зайцев Александр</t>
  </si>
  <si>
    <t>Мядзелец Дмитрий</t>
  </si>
  <si>
    <t>бодифитнес</t>
  </si>
  <si>
    <t>фитнес-экспресс</t>
  </si>
  <si>
    <t>Карпун Юрий</t>
  </si>
  <si>
    <t>Феденнко Алексей</t>
  </si>
  <si>
    <t>юниоры до 83</t>
  </si>
  <si>
    <t>юниоры свыше 83</t>
  </si>
  <si>
    <t>ветераны</t>
  </si>
  <si>
    <t>Мешалкин Алексей</t>
  </si>
  <si>
    <t>Голомако Александр</t>
  </si>
  <si>
    <t xml:space="preserve">Алексеев Дмитрий </t>
  </si>
  <si>
    <t xml:space="preserve">Птичкин Андрей </t>
  </si>
  <si>
    <t>Иванов Олег</t>
  </si>
  <si>
    <t>Баслаков Ярослав</t>
  </si>
  <si>
    <t>Заварин Алексей</t>
  </si>
  <si>
    <t>мужчины 74</t>
  </si>
  <si>
    <t>Соколов Сергей</t>
  </si>
  <si>
    <t>Любанов Алексей</t>
  </si>
  <si>
    <t>Владимиров Евгений</t>
  </si>
  <si>
    <t>мужчины 93кг</t>
  </si>
  <si>
    <t>Сиводедов Игорь</t>
  </si>
  <si>
    <t>Андреев Александр</t>
  </si>
  <si>
    <t>фитнес-премиум</t>
  </si>
  <si>
    <t>Рябов Артём</t>
  </si>
  <si>
    <t>Ошурков Илья</t>
  </si>
  <si>
    <t>Нищик Евгений</t>
  </si>
  <si>
    <t>мужчины свыше 93</t>
  </si>
  <si>
    <t>Баслаков Кирилл</t>
  </si>
  <si>
    <t>Никандров Андрей</t>
  </si>
  <si>
    <t>Алексеев Дмитрий</t>
  </si>
  <si>
    <t>42х</t>
  </si>
  <si>
    <t>52,5х</t>
  </si>
  <si>
    <t>77х</t>
  </si>
  <si>
    <t>32,5х</t>
  </si>
  <si>
    <t>55х</t>
  </si>
  <si>
    <t>65х</t>
  </si>
  <si>
    <t>90х</t>
  </si>
  <si>
    <t>140х</t>
  </si>
  <si>
    <t>80х</t>
  </si>
  <si>
    <t>157,5х</t>
  </si>
  <si>
    <t>122,5х</t>
  </si>
  <si>
    <t>Павлов Владимир</t>
  </si>
  <si>
    <t>172,5х</t>
  </si>
  <si>
    <t>Тевзадзе Александр</t>
  </si>
  <si>
    <t>145х</t>
  </si>
  <si>
    <t>210х</t>
  </si>
  <si>
    <t>135х</t>
  </si>
  <si>
    <t>185х</t>
  </si>
  <si>
    <t>Бодифитнес стайл</t>
  </si>
  <si>
    <t>Васильев Виктор</t>
  </si>
  <si>
    <t>Прокуденков Александр</t>
  </si>
  <si>
    <t>Чудо Богатыри</t>
  </si>
  <si>
    <t>Сычева Надежда</t>
  </si>
  <si>
    <t>Бодиффитнес стайл</t>
  </si>
  <si>
    <t>190х</t>
  </si>
  <si>
    <t>285х</t>
  </si>
  <si>
    <t>187,5х</t>
  </si>
  <si>
    <t>Ст. судья: Еремеев А.Г. -1к</t>
  </si>
  <si>
    <t>Главный секретарь: Пятько С.О.</t>
  </si>
  <si>
    <t xml:space="preserve">Боковые: Иванов Ю.В. -3к, </t>
  </si>
  <si>
    <t>Пауэр</t>
  </si>
  <si>
    <t xml:space="preserve">Бодифитнес </t>
  </si>
  <si>
    <t>супер фитнес</t>
  </si>
  <si>
    <t>Супер Фитнес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</si>
</sst>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0"/>
    <numFmt numFmtId="165" formatCode="#,##0.0"/>
    <numFmt numFmtId="166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1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/>
    <xf numFmtId="165" fontId="0" fillId="0" borderId="7" xfId="0" applyNumberFormat="1" applyFill="1" applyBorder="1"/>
    <xf numFmtId="165" fontId="0" fillId="0" borderId="1" xfId="0" applyNumberFormat="1" applyBorder="1"/>
    <xf numFmtId="3" fontId="0" fillId="0" borderId="1" xfId="0" applyNumberFormat="1" applyFill="1" applyBorder="1"/>
    <xf numFmtId="165" fontId="0" fillId="0" borderId="0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/>
    <xf numFmtId="165" fontId="0" fillId="0" borderId="1" xfId="0" applyNumberFormat="1" applyFill="1" applyBorder="1"/>
    <xf numFmtId="166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3" fontId="0" fillId="0" borderId="1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0" xfId="0" applyBorder="1"/>
    <xf numFmtId="164" fontId="0" fillId="0" borderId="10" xfId="0" applyNumberFormat="1" applyBorder="1"/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NumberFormat="1" applyFill="1" applyBorder="1"/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/>
    <xf numFmtId="0" fontId="0" fillId="0" borderId="11" xfId="0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7" xfId="0" applyFont="1" applyBorder="1" applyAlignment="1"/>
    <xf numFmtId="0" fontId="0" fillId="0" borderId="0" xfId="0" applyNumberForma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activeCell="P7" sqref="P7"/>
    </sheetView>
  </sheetViews>
  <sheetFormatPr defaultRowHeight="15" x14ac:dyDescent="0.25"/>
  <cols>
    <col min="1" max="1" width="3.85546875" customWidth="1"/>
    <col min="2" max="2" width="29.85546875" customWidth="1"/>
    <col min="3" max="3" width="11" customWidth="1"/>
    <col min="4" max="4" width="10" style="5" customWidth="1"/>
    <col min="5" max="5" width="21.42578125" customWidth="1"/>
    <col min="6" max="6" width="4.7109375" customWidth="1"/>
    <col min="7" max="7" width="5.140625" style="6" customWidth="1"/>
    <col min="8" max="8" width="5.42578125" style="6" customWidth="1"/>
    <col min="9" max="9" width="11.28515625" customWidth="1"/>
    <col min="10" max="10" width="12.140625" customWidth="1"/>
    <col min="11" max="11" width="6.5703125" customWidth="1"/>
  </cols>
  <sheetData>
    <row r="1" spans="1:12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18.75" x14ac:dyDescent="0.3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s="2" customFormat="1" ht="32.25" customHeight="1" x14ac:dyDescent="0.25">
      <c r="A5" s="44" t="s">
        <v>0</v>
      </c>
      <c r="B5" s="44" t="s">
        <v>1</v>
      </c>
      <c r="C5" s="44" t="s">
        <v>2</v>
      </c>
      <c r="D5" s="46" t="s">
        <v>3</v>
      </c>
      <c r="E5" s="44" t="s">
        <v>7</v>
      </c>
      <c r="F5" s="48" t="s">
        <v>15</v>
      </c>
      <c r="G5" s="49"/>
      <c r="H5" s="49"/>
      <c r="I5" s="50" t="s">
        <v>12</v>
      </c>
      <c r="J5" s="44" t="s">
        <v>9</v>
      </c>
      <c r="K5" s="44" t="s">
        <v>5</v>
      </c>
    </row>
    <row r="6" spans="1:12" ht="24.75" customHeight="1" x14ac:dyDescent="0.25">
      <c r="A6" s="45"/>
      <c r="B6" s="45"/>
      <c r="C6" s="45"/>
      <c r="D6" s="47"/>
      <c r="E6" s="45"/>
      <c r="F6" s="3">
        <v>1</v>
      </c>
      <c r="G6" s="8">
        <v>2</v>
      </c>
      <c r="H6" s="8">
        <v>3</v>
      </c>
      <c r="I6" s="51"/>
      <c r="J6" s="45"/>
      <c r="K6" s="45"/>
    </row>
    <row r="7" spans="1:12" ht="13.5" customHeight="1" x14ac:dyDescent="0.25">
      <c r="A7" s="73"/>
      <c r="B7" s="74"/>
      <c r="C7" s="74"/>
      <c r="D7" s="75"/>
      <c r="E7" s="74"/>
      <c r="F7" s="76"/>
      <c r="G7" s="82"/>
      <c r="H7" s="82"/>
      <c r="I7" s="77"/>
      <c r="J7" s="74"/>
      <c r="K7" s="74"/>
    </row>
    <row r="8" spans="1:12" ht="10.5" customHeight="1" x14ac:dyDescent="0.25">
      <c r="A8" s="74"/>
      <c r="B8" s="74"/>
      <c r="C8" s="74"/>
      <c r="D8" s="75"/>
      <c r="E8" s="74"/>
      <c r="F8" s="78"/>
      <c r="G8" s="84"/>
      <c r="H8" s="84"/>
      <c r="I8" s="77"/>
      <c r="J8" s="74"/>
      <c r="K8" s="74"/>
    </row>
    <row r="9" spans="1:12" x14ac:dyDescent="0.25">
      <c r="A9" s="58" t="s">
        <v>20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2" ht="18" customHeight="1" x14ac:dyDescent="0.25">
      <c r="A10" s="1">
        <v>1</v>
      </c>
      <c r="B10" s="7" t="s">
        <v>21</v>
      </c>
      <c r="C10" s="1">
        <v>51.84</v>
      </c>
      <c r="D10" s="4">
        <f>500/(594.31747775582-27.23842536447*C10+0.82112226871*POWER(C10,2)-0.00930733913*POWER(C10,3)+0.00004731582*POWER(C10,4)-0.00000009054*POWER(C10,5))</f>
        <v>1.2496068136345946</v>
      </c>
      <c r="E10" s="1" t="s">
        <v>22</v>
      </c>
      <c r="F10" s="32">
        <v>27.5</v>
      </c>
      <c r="G10" s="33">
        <v>30</v>
      </c>
      <c r="H10" s="32" t="s">
        <v>75</v>
      </c>
      <c r="I10" s="17">
        <f>MAX(F10,G10,H10)</f>
        <v>30</v>
      </c>
      <c r="J10" s="12">
        <f>D10*I10</f>
        <v>37.488204409037834</v>
      </c>
      <c r="K10" s="56">
        <v>3</v>
      </c>
      <c r="L10" s="6"/>
    </row>
    <row r="11" spans="1:12" ht="17.25" customHeight="1" x14ac:dyDescent="0.25">
      <c r="A11" s="1">
        <v>2</v>
      </c>
      <c r="B11" s="7" t="s">
        <v>23</v>
      </c>
      <c r="C11" s="1">
        <v>61.3</v>
      </c>
      <c r="D11" s="4">
        <f t="shared" ref="D11:D12" si="0">500/(594.31747775582-27.23842536447*C11+0.82112226871*POWER(C11,2)-0.00930733913*POWER(C11,3)+0.00004731582*POWER(C11,4)-0.00000009054*POWER(C11,5))</f>
        <v>1.0966003504045481</v>
      </c>
      <c r="E11" s="1" t="s">
        <v>22</v>
      </c>
      <c r="F11" s="33">
        <v>50</v>
      </c>
      <c r="G11" s="32" t="s">
        <v>73</v>
      </c>
      <c r="H11" s="32">
        <v>52.5</v>
      </c>
      <c r="I11" s="17">
        <f t="shared" ref="I11:I12" si="1">MAX(F11,G11,H11)</f>
        <v>52.5</v>
      </c>
      <c r="J11" s="12">
        <f>D11*I11</f>
        <v>57.571518396238773</v>
      </c>
      <c r="K11" s="56">
        <v>1</v>
      </c>
    </row>
    <row r="12" spans="1:12" ht="15.75" customHeight="1" x14ac:dyDescent="0.25">
      <c r="A12" s="1">
        <v>3</v>
      </c>
      <c r="B12" s="7" t="s">
        <v>27</v>
      </c>
      <c r="C12" s="1">
        <v>60.2</v>
      </c>
      <c r="D12" s="4">
        <f t="shared" si="0"/>
        <v>1.1120179070504326</v>
      </c>
      <c r="E12" s="1" t="s">
        <v>32</v>
      </c>
      <c r="F12" s="33">
        <v>40</v>
      </c>
      <c r="G12" s="33" t="s">
        <v>72</v>
      </c>
      <c r="H12" s="33">
        <v>42</v>
      </c>
      <c r="I12" s="17">
        <f t="shared" si="1"/>
        <v>42</v>
      </c>
      <c r="J12" s="12">
        <f>D12*I12</f>
        <v>46.70475209611817</v>
      </c>
      <c r="K12" s="56">
        <v>2</v>
      </c>
    </row>
    <row r="13" spans="1:12" ht="15.75" customHeight="1" x14ac:dyDescent="0.25">
      <c r="A13" s="60"/>
      <c r="B13" s="61"/>
      <c r="C13" s="62"/>
      <c r="D13" s="63"/>
      <c r="E13" s="62"/>
      <c r="F13" s="64"/>
      <c r="G13" s="64"/>
      <c r="H13" s="64"/>
      <c r="I13" s="25"/>
      <c r="J13" s="65"/>
      <c r="K13" s="66"/>
    </row>
    <row r="14" spans="1:12" ht="15.75" customHeight="1" x14ac:dyDescent="0.25">
      <c r="A14" s="9"/>
      <c r="B14" s="10"/>
      <c r="C14" s="9"/>
      <c r="D14" s="11"/>
      <c r="E14" s="9"/>
      <c r="F14" s="67"/>
      <c r="G14" s="67"/>
      <c r="H14" s="67"/>
      <c r="I14" s="25"/>
      <c r="J14" s="14"/>
      <c r="K14" s="19"/>
    </row>
    <row r="15" spans="1:12" x14ac:dyDescent="0.25">
      <c r="A15" s="58" t="s">
        <v>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2" x14ac:dyDescent="0.25">
      <c r="A16" s="1">
        <v>1</v>
      </c>
      <c r="B16" s="7" t="s">
        <v>26</v>
      </c>
      <c r="C16" s="1">
        <v>51.05</v>
      </c>
      <c r="D16" s="4">
        <f>500/(594.31747775582-27.23842536447*C16+0.82112226871*POWER(C16,2)-0.00930733913*POWER(C16,3)+0.00004731582*POWER(C16,4)-0.00000009054*POWER(C16,5))</f>
        <v>1.2644521866464591</v>
      </c>
      <c r="E16" s="1" t="s">
        <v>103</v>
      </c>
      <c r="F16" s="32">
        <v>27.5</v>
      </c>
      <c r="G16" s="22">
        <v>30</v>
      </c>
      <c r="H16" s="22" t="s">
        <v>75</v>
      </c>
      <c r="I16" s="17">
        <f>MAX(F16,G16,H16)</f>
        <v>30</v>
      </c>
      <c r="J16" s="12">
        <f>D16*I16</f>
        <v>37.933565599393773</v>
      </c>
      <c r="K16" s="56">
        <v>3</v>
      </c>
    </row>
    <row r="17" spans="1:11" x14ac:dyDescent="0.25">
      <c r="A17" s="1">
        <v>3</v>
      </c>
      <c r="B17" s="7" t="s">
        <v>24</v>
      </c>
      <c r="C17" s="1">
        <v>64.150000000000006</v>
      </c>
      <c r="D17" s="4">
        <f t="shared" ref="D17:D18" si="2">500/(594.31747775582-27.23842536447*C17+0.82112226871*POWER(C17,2)-0.00930733913*POWER(C17,3)+0.00004731582*POWER(C17,4)-0.00000009054*POWER(C17,5))</f>
        <v>1.0594352314354893</v>
      </c>
      <c r="E17" s="1" t="s">
        <v>102</v>
      </c>
      <c r="F17" s="32">
        <v>47.5</v>
      </c>
      <c r="G17" s="22" t="s">
        <v>73</v>
      </c>
      <c r="H17" s="22" t="s">
        <v>76</v>
      </c>
      <c r="I17" s="17">
        <f t="shared" ref="I17:I18" si="3">MAX(F17,G17,H17)</f>
        <v>47.5</v>
      </c>
      <c r="J17" s="12">
        <f>D17*I17</f>
        <v>50.323173493185742</v>
      </c>
      <c r="K17" s="56">
        <v>2</v>
      </c>
    </row>
    <row r="18" spans="1:11" x14ac:dyDescent="0.25">
      <c r="A18" s="1">
        <v>4</v>
      </c>
      <c r="B18" s="1" t="s">
        <v>25</v>
      </c>
      <c r="C18" s="1">
        <v>64</v>
      </c>
      <c r="D18" s="4">
        <f t="shared" si="2"/>
        <v>1.0612937337655006</v>
      </c>
      <c r="E18" s="1" t="s">
        <v>103</v>
      </c>
      <c r="F18" s="34">
        <v>57.5</v>
      </c>
      <c r="G18" s="27">
        <v>62.5</v>
      </c>
      <c r="H18" s="38" t="s">
        <v>77</v>
      </c>
      <c r="I18" s="17">
        <f t="shared" si="3"/>
        <v>62.5</v>
      </c>
      <c r="J18" s="12">
        <f>D18*I18</f>
        <v>66.330858360343782</v>
      </c>
      <c r="K18" s="57">
        <v>1</v>
      </c>
    </row>
    <row r="19" spans="1:11" x14ac:dyDescent="0.25">
      <c r="A19" s="9"/>
      <c r="B19" s="9"/>
      <c r="C19" s="9"/>
      <c r="D19" s="11"/>
      <c r="E19" s="9"/>
      <c r="F19" s="9"/>
      <c r="G19" s="29"/>
      <c r="H19" s="29"/>
      <c r="I19" s="25"/>
      <c r="J19" s="14"/>
      <c r="K19" s="9"/>
    </row>
    <row r="20" spans="1:11" x14ac:dyDescent="0.25">
      <c r="A20" s="9"/>
      <c r="B20" s="9"/>
      <c r="C20" s="9"/>
      <c r="D20" s="11"/>
      <c r="E20" s="9"/>
      <c r="F20" s="9"/>
      <c r="G20" s="29"/>
      <c r="H20" s="29"/>
      <c r="I20" s="9"/>
      <c r="J20" s="9"/>
      <c r="K20" s="9"/>
    </row>
    <row r="21" spans="1:11" x14ac:dyDescent="0.25">
      <c r="A21" s="58" t="s">
        <v>28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5">
      <c r="A22" s="1">
        <v>1</v>
      </c>
      <c r="B22" s="7" t="s">
        <v>35</v>
      </c>
      <c r="C22" s="1">
        <v>60.25</v>
      </c>
      <c r="D22" s="4">
        <f>500/(-216.0475144+16.2606339*C22-0.002388645*POWER(C22,2)-0.00113732*POWER(C22,3)+0.00000701863*POWER(C22,4)-0.00000001291*POWER(C22,5))</f>
        <v>0.8496504264471475</v>
      </c>
      <c r="E22" s="1" t="s">
        <v>33</v>
      </c>
      <c r="F22" s="23">
        <v>50</v>
      </c>
      <c r="G22" s="23">
        <v>55</v>
      </c>
      <c r="H22" s="23">
        <v>60</v>
      </c>
      <c r="I22" s="28">
        <f>MAX(F22,G22,H22)</f>
        <v>60</v>
      </c>
      <c r="J22" s="12">
        <f>D22*I22</f>
        <v>50.979025586828847</v>
      </c>
      <c r="K22" s="56">
        <v>4</v>
      </c>
    </row>
    <row r="23" spans="1:11" x14ac:dyDescent="0.25">
      <c r="A23" s="1">
        <v>2</v>
      </c>
      <c r="B23" s="7" t="s">
        <v>29</v>
      </c>
      <c r="C23" s="1">
        <v>69.5</v>
      </c>
      <c r="D23" s="4">
        <f>500/(-216.0475144+16.2606339*C23-0.002388645*POWER(C23,2)-0.00113732*POWER(C23,3)+0.00000701863*POWER(C23,4)-0.00000001291*POWER(C23,5))</f>
        <v>0.75352530099182102</v>
      </c>
      <c r="E23" s="1" t="s">
        <v>30</v>
      </c>
      <c r="F23" s="37">
        <v>70</v>
      </c>
      <c r="G23" s="23" t="s">
        <v>74</v>
      </c>
      <c r="H23" s="23" t="s">
        <v>74</v>
      </c>
      <c r="I23" s="28">
        <f t="shared" ref="I23:I25" si="4">MAX(F23,G23,H23)</f>
        <v>70</v>
      </c>
      <c r="J23" s="12">
        <f>D23*I23</f>
        <v>52.746771069427474</v>
      </c>
      <c r="K23" s="56">
        <v>3</v>
      </c>
    </row>
    <row r="24" spans="1:11" x14ac:dyDescent="0.25">
      <c r="A24" s="1">
        <v>3</v>
      </c>
      <c r="B24" s="7" t="s">
        <v>34</v>
      </c>
      <c r="C24" s="1">
        <v>60.1</v>
      </c>
      <c r="D24" s="4">
        <f t="shared" ref="D24:D25" si="5">500/(-216.0475144+16.2606339*C24-0.002388645*POWER(C24,2)-0.00113732*POWER(C24,3)+0.00000701863*POWER(C24,4)-0.00000001291*POWER(C24,5))</f>
        <v>0.85157996773781053</v>
      </c>
      <c r="E24" s="1" t="s">
        <v>32</v>
      </c>
      <c r="F24" s="36">
        <v>82.5</v>
      </c>
      <c r="G24" s="23">
        <v>87.5</v>
      </c>
      <c r="H24" s="23">
        <v>90</v>
      </c>
      <c r="I24" s="35">
        <f t="shared" si="4"/>
        <v>90</v>
      </c>
      <c r="J24" s="12">
        <f>D24*I24</f>
        <v>76.642197096402953</v>
      </c>
      <c r="K24" s="56">
        <v>1</v>
      </c>
    </row>
    <row r="25" spans="1:11" x14ac:dyDescent="0.25">
      <c r="A25" s="1">
        <v>4</v>
      </c>
      <c r="B25" s="1" t="s">
        <v>31</v>
      </c>
      <c r="C25" s="1">
        <v>72.25</v>
      </c>
      <c r="D25" s="4">
        <f t="shared" si="5"/>
        <v>0.73184020495762481</v>
      </c>
      <c r="E25" s="1" t="s">
        <v>32</v>
      </c>
      <c r="F25" s="1">
        <v>90</v>
      </c>
      <c r="G25" s="38">
        <v>95</v>
      </c>
      <c r="H25" s="27">
        <v>97.5</v>
      </c>
      <c r="I25" s="28">
        <f t="shared" si="4"/>
        <v>97.5</v>
      </c>
      <c r="J25" s="12">
        <f>D25*I25</f>
        <v>71.354419983368416</v>
      </c>
      <c r="K25" s="57">
        <v>2</v>
      </c>
    </row>
    <row r="27" spans="1:11" x14ac:dyDescent="0.25">
      <c r="B27" s="20" t="s">
        <v>8</v>
      </c>
    </row>
    <row r="28" spans="1:11" x14ac:dyDescent="0.25">
      <c r="B28" t="s">
        <v>99</v>
      </c>
    </row>
    <row r="29" spans="1:11" x14ac:dyDescent="0.25">
      <c r="B29" t="s">
        <v>101</v>
      </c>
    </row>
    <row r="32" spans="1:11" x14ac:dyDescent="0.25">
      <c r="B32" t="s">
        <v>11</v>
      </c>
    </row>
    <row r="34" spans="2:2" x14ac:dyDescent="0.25">
      <c r="B34" t="s">
        <v>100</v>
      </c>
    </row>
  </sheetData>
  <mergeCells count="15">
    <mergeCell ref="A21:K21"/>
    <mergeCell ref="A9:K9"/>
    <mergeCell ref="A1:K1"/>
    <mergeCell ref="A3:K3"/>
    <mergeCell ref="A4:K4"/>
    <mergeCell ref="A5:A6"/>
    <mergeCell ref="B5:B6"/>
    <mergeCell ref="C5:C6"/>
    <mergeCell ref="D5:D6"/>
    <mergeCell ref="E5:E6"/>
    <mergeCell ref="K5:K6"/>
    <mergeCell ref="F5:H5"/>
    <mergeCell ref="I5:I6"/>
    <mergeCell ref="J5:J6"/>
    <mergeCell ref="A15:K15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0" workbookViewId="0">
      <selection activeCell="Q7" sqref="Q7"/>
    </sheetView>
  </sheetViews>
  <sheetFormatPr defaultRowHeight="15" x14ac:dyDescent="0.25"/>
  <cols>
    <col min="1" max="1" width="4" customWidth="1"/>
    <col min="2" max="2" width="29.28515625" customWidth="1"/>
    <col min="3" max="3" width="8.5703125" style="6" customWidth="1"/>
    <col min="4" max="4" width="10" customWidth="1"/>
    <col min="5" max="5" width="16.85546875" customWidth="1"/>
    <col min="6" max="6" width="7.42578125" customWidth="1"/>
    <col min="7" max="7" width="7.7109375" customWidth="1"/>
    <col min="8" max="8" width="7.42578125" customWidth="1"/>
    <col min="9" max="9" width="10" customWidth="1"/>
    <col min="10" max="10" width="11" customWidth="1"/>
  </cols>
  <sheetData>
    <row r="1" spans="1:11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 x14ac:dyDescent="0.3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8.75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2" customFormat="1" ht="33.75" customHeight="1" x14ac:dyDescent="0.25">
      <c r="A5" s="44" t="s">
        <v>0</v>
      </c>
      <c r="B5" s="44" t="s">
        <v>1</v>
      </c>
      <c r="C5" s="44" t="s">
        <v>2</v>
      </c>
      <c r="D5" s="46" t="s">
        <v>3</v>
      </c>
      <c r="E5" s="44" t="s">
        <v>7</v>
      </c>
      <c r="F5" s="53" t="s">
        <v>4</v>
      </c>
      <c r="G5" s="54"/>
      <c r="H5" s="55"/>
      <c r="I5" s="50" t="s">
        <v>16</v>
      </c>
      <c r="J5" s="44" t="s">
        <v>9</v>
      </c>
      <c r="K5" s="44" t="s">
        <v>5</v>
      </c>
    </row>
    <row r="6" spans="1:11" s="2" customFormat="1" ht="22.5" customHeight="1" x14ac:dyDescent="0.25">
      <c r="A6" s="45"/>
      <c r="B6" s="45"/>
      <c r="C6" s="45"/>
      <c r="D6" s="47"/>
      <c r="E6" s="45"/>
      <c r="F6" s="3">
        <v>1</v>
      </c>
      <c r="G6" s="3">
        <v>2</v>
      </c>
      <c r="H6" s="3">
        <v>3</v>
      </c>
      <c r="I6" s="51"/>
      <c r="J6" s="45"/>
      <c r="K6" s="45"/>
    </row>
    <row r="7" spans="1:11" s="2" customFormat="1" ht="11.25" customHeight="1" x14ac:dyDescent="0.25">
      <c r="A7" s="73"/>
      <c r="B7" s="74"/>
      <c r="C7" s="74"/>
      <c r="D7" s="75"/>
      <c r="E7" s="74"/>
      <c r="F7" s="76"/>
      <c r="G7" s="76"/>
      <c r="H7" s="76"/>
      <c r="I7" s="77"/>
      <c r="J7" s="74"/>
      <c r="K7" s="74"/>
    </row>
    <row r="8" spans="1:11" s="2" customFormat="1" ht="13.5" customHeight="1" x14ac:dyDescent="0.25">
      <c r="A8" s="74"/>
      <c r="B8" s="74"/>
      <c r="C8" s="74"/>
      <c r="D8" s="75"/>
      <c r="E8" s="74"/>
      <c r="F8" s="78"/>
      <c r="G8" s="78"/>
      <c r="H8" s="78"/>
      <c r="I8" s="77"/>
      <c r="J8" s="74"/>
      <c r="K8" s="74"/>
    </row>
    <row r="9" spans="1:11" ht="15" customHeight="1" x14ac:dyDescent="0.25">
      <c r="A9" s="58" t="s">
        <v>36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5" customHeight="1" x14ac:dyDescent="0.25">
      <c r="A10" s="1">
        <v>1</v>
      </c>
      <c r="B10" s="7" t="s">
        <v>37</v>
      </c>
      <c r="C10" s="1">
        <v>76.400000000000006</v>
      </c>
      <c r="D10" s="4">
        <f t="shared" ref="D10:D13" si="0">500/(-216.0475144+16.2606339*C10-0.002388645*POWER(C10,2)-0.00113732*POWER(C10,3)+0.00000701863*POWER(C10,4)-0.00000001291*POWER(C10,5))</f>
        <v>0.70356832603948449</v>
      </c>
      <c r="E10" s="1" t="s">
        <v>32</v>
      </c>
      <c r="F10" s="22">
        <v>70</v>
      </c>
      <c r="G10" s="22">
        <v>75</v>
      </c>
      <c r="H10" s="22" t="s">
        <v>80</v>
      </c>
      <c r="I10" s="17">
        <f>MAX(F10,G10,H10)</f>
        <v>75</v>
      </c>
      <c r="J10" s="12">
        <f>D10*I10</f>
        <v>52.767624452961336</v>
      </c>
      <c r="K10" s="12"/>
    </row>
    <row r="11" spans="1:11" ht="15" customHeight="1" x14ac:dyDescent="0.25">
      <c r="A11" s="1">
        <v>2</v>
      </c>
      <c r="B11" s="7" t="s">
        <v>38</v>
      </c>
      <c r="C11" s="1">
        <v>78.8</v>
      </c>
      <c r="D11" s="4">
        <f t="shared" si="0"/>
        <v>0.68931569381346691</v>
      </c>
      <c r="E11" s="1" t="s">
        <v>32</v>
      </c>
      <c r="F11" s="22">
        <v>80</v>
      </c>
      <c r="G11" s="22">
        <v>85</v>
      </c>
      <c r="H11" s="22">
        <v>87.5</v>
      </c>
      <c r="I11" s="17">
        <f t="shared" ref="I11:I14" si="1">MAX(F11,G11,H11)</f>
        <v>87.5</v>
      </c>
      <c r="J11" s="12">
        <f>D11*I11</f>
        <v>60.315123208678358</v>
      </c>
      <c r="K11" s="12"/>
    </row>
    <row r="12" spans="1:11" x14ac:dyDescent="0.25">
      <c r="A12" s="1">
        <v>3</v>
      </c>
      <c r="B12" s="7" t="s">
        <v>39</v>
      </c>
      <c r="C12" s="1">
        <v>82.7</v>
      </c>
      <c r="D12" s="4">
        <f t="shared" si="0"/>
        <v>0.66893787280214634</v>
      </c>
      <c r="E12" s="1" t="s">
        <v>30</v>
      </c>
      <c r="F12" s="22">
        <v>90</v>
      </c>
      <c r="G12" s="22">
        <v>95</v>
      </c>
      <c r="H12" s="22">
        <v>100</v>
      </c>
      <c r="I12" s="17">
        <f t="shared" si="1"/>
        <v>100</v>
      </c>
      <c r="J12" s="12">
        <f>D12*I12</f>
        <v>66.893787280214639</v>
      </c>
      <c r="K12" s="13"/>
    </row>
    <row r="13" spans="1:11" x14ac:dyDescent="0.25">
      <c r="A13" s="1">
        <v>4</v>
      </c>
      <c r="B13" s="7" t="s">
        <v>45</v>
      </c>
      <c r="C13" s="1">
        <v>78.599999999999994</v>
      </c>
      <c r="D13" s="4">
        <f t="shared" si="0"/>
        <v>0.6904504310943983</v>
      </c>
      <c r="E13" s="1" t="s">
        <v>32</v>
      </c>
      <c r="F13" s="12">
        <v>105</v>
      </c>
      <c r="G13" s="12">
        <v>110</v>
      </c>
      <c r="H13" s="12">
        <v>117.5</v>
      </c>
      <c r="I13" s="17">
        <f t="shared" si="1"/>
        <v>117.5</v>
      </c>
      <c r="J13" s="12">
        <f t="shared" ref="J13:J14" si="2">D13*I13</f>
        <v>81.127925653591802</v>
      </c>
      <c r="K13" s="13"/>
    </row>
    <row r="14" spans="1:11" x14ac:dyDescent="0.25">
      <c r="A14" s="1">
        <v>5</v>
      </c>
      <c r="B14" s="7"/>
      <c r="C14" s="1"/>
      <c r="D14" s="4">
        <f>500/(-216.0475144+16.2606339*C14-0.002388645*POWER(C14,2)-0.00113732*POWER(C14,3)+0.00000701863*POWER(C14,4)-0.00000001291*POWER(C14,5))</f>
        <v>-2.3143057275552712</v>
      </c>
      <c r="E14" s="1"/>
      <c r="F14" s="12"/>
      <c r="G14" s="12"/>
      <c r="H14" s="12"/>
      <c r="I14" s="68">
        <f t="shared" si="1"/>
        <v>0</v>
      </c>
      <c r="J14" s="12">
        <f t="shared" si="2"/>
        <v>0</v>
      </c>
      <c r="K14" s="13"/>
    </row>
    <row r="15" spans="1:11" x14ac:dyDescent="0.25">
      <c r="A15" s="9"/>
      <c r="B15" s="10"/>
      <c r="C15" s="9"/>
      <c r="D15" s="11"/>
      <c r="E15" s="9"/>
      <c r="F15" s="14"/>
      <c r="G15" s="14"/>
      <c r="H15" s="14"/>
      <c r="I15" s="15"/>
      <c r="J15" s="14"/>
      <c r="K15" s="16"/>
    </row>
    <row r="16" spans="1:11" x14ac:dyDescent="0.25">
      <c r="A16" s="9"/>
      <c r="B16" s="10"/>
      <c r="C16" s="9"/>
      <c r="D16" s="11"/>
      <c r="E16" s="9"/>
      <c r="F16" s="14"/>
      <c r="G16" s="14"/>
      <c r="H16" s="14"/>
      <c r="I16" s="15"/>
      <c r="J16" s="14"/>
      <c r="K16" s="16"/>
    </row>
    <row r="17" spans="1:11" ht="15" customHeight="1" x14ac:dyDescent="0.25">
      <c r="A17" s="58" t="s">
        <v>40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x14ac:dyDescent="0.25">
      <c r="A18" s="1">
        <v>1</v>
      </c>
      <c r="B18" s="7" t="s">
        <v>41</v>
      </c>
      <c r="C18" s="1">
        <v>85.9</v>
      </c>
      <c r="D18" s="4">
        <f>500/(-216.0475144+16.2606339*C18-0.002388645*POWER(C18,2)-0.00113732*POWER(C18,3)+0.00000701863*POWER(C18,4)-0.00000001291*POWER(C18,5))</f>
        <v>0.65445088553632502</v>
      </c>
      <c r="E18" s="1" t="s">
        <v>32</v>
      </c>
      <c r="F18" s="22">
        <v>115</v>
      </c>
      <c r="G18" s="22">
        <v>122.5</v>
      </c>
      <c r="H18" s="22">
        <v>130</v>
      </c>
      <c r="I18" s="17">
        <f>MAX(F18,G18,H18)</f>
        <v>130</v>
      </c>
      <c r="J18" s="12">
        <f>D18*I18</f>
        <v>85.078615119722258</v>
      </c>
      <c r="K18" s="56">
        <v>3</v>
      </c>
    </row>
    <row r="19" spans="1:11" x14ac:dyDescent="0.25">
      <c r="A19" s="1">
        <v>2</v>
      </c>
      <c r="B19" s="7" t="s">
        <v>42</v>
      </c>
      <c r="C19" s="1">
        <v>104</v>
      </c>
      <c r="D19" s="4">
        <f t="shared" ref="D19:D27" si="3">500/(-216.0475144+16.2606339*C19-0.002388645*POWER(C19,2)-0.00113732*POWER(C19,3)+0.00000701863*POWER(C19,4)-0.00000001291*POWER(C19,5))</f>
        <v>0.59959008338202735</v>
      </c>
      <c r="E19" s="1" t="s">
        <v>43</v>
      </c>
      <c r="F19" s="22">
        <v>150</v>
      </c>
      <c r="G19" s="22" t="s">
        <v>81</v>
      </c>
      <c r="H19" s="22" t="s">
        <v>81</v>
      </c>
      <c r="I19" s="17">
        <f t="shared" ref="I19:I27" si="4">MAX(F19,G19,H19)</f>
        <v>150</v>
      </c>
      <c r="J19" s="12">
        <f>D19*I19</f>
        <v>89.938512507304097</v>
      </c>
      <c r="K19" s="56">
        <v>2</v>
      </c>
    </row>
    <row r="20" spans="1:11" x14ac:dyDescent="0.25">
      <c r="A20" s="1">
        <v>3</v>
      </c>
      <c r="B20" s="7" t="s">
        <v>55</v>
      </c>
      <c r="C20" s="1">
        <v>105.45</v>
      </c>
      <c r="D20" s="4">
        <f t="shared" si="3"/>
        <v>0.59666300773163117</v>
      </c>
      <c r="E20" s="1" t="s">
        <v>104</v>
      </c>
      <c r="F20" s="22">
        <v>165</v>
      </c>
      <c r="G20" s="22">
        <v>170</v>
      </c>
      <c r="H20" s="22" t="s">
        <v>84</v>
      </c>
      <c r="I20" s="17">
        <f t="shared" si="4"/>
        <v>170</v>
      </c>
      <c r="J20" s="12">
        <f>D20*I20</f>
        <v>101.4327113143773</v>
      </c>
      <c r="K20" s="56">
        <v>1</v>
      </c>
    </row>
    <row r="21" spans="1:11" x14ac:dyDescent="0.25">
      <c r="A21" s="60"/>
      <c r="B21" s="61"/>
      <c r="C21" s="62"/>
      <c r="D21" s="63"/>
      <c r="E21" s="62"/>
      <c r="F21" s="69"/>
      <c r="G21" s="69"/>
      <c r="H21" s="69"/>
      <c r="I21" s="70"/>
      <c r="J21" s="65"/>
      <c r="K21" s="71"/>
    </row>
    <row r="22" spans="1:11" x14ac:dyDescent="0.25">
      <c r="A22" s="9"/>
      <c r="B22" s="10"/>
      <c r="C22" s="9"/>
      <c r="D22" s="11"/>
      <c r="E22" s="9"/>
      <c r="F22" s="24"/>
      <c r="G22" s="24"/>
      <c r="H22" s="24"/>
      <c r="I22" s="25"/>
      <c r="J22" s="14"/>
      <c r="K22" s="16"/>
    </row>
    <row r="23" spans="1:11" ht="15" customHeight="1" x14ac:dyDescent="0.25">
      <c r="A23" s="58" t="s">
        <v>49</v>
      </c>
      <c r="B23" s="59"/>
      <c r="C23" s="59"/>
      <c r="D23" s="59"/>
      <c r="E23" s="59"/>
      <c r="F23" s="59"/>
      <c r="G23" s="59"/>
      <c r="H23" s="59"/>
      <c r="I23" s="59"/>
      <c r="J23" s="59"/>
      <c r="K23" s="72"/>
    </row>
    <row r="24" spans="1:11" ht="15" customHeight="1" x14ac:dyDescent="0.25">
      <c r="A24" s="1">
        <v>1</v>
      </c>
      <c r="B24" s="1" t="s">
        <v>83</v>
      </c>
      <c r="C24" s="1">
        <v>58.1</v>
      </c>
      <c r="D24" s="4">
        <f t="shared" si="3"/>
        <v>0.87872496085347407</v>
      </c>
      <c r="E24" s="1" t="s">
        <v>30</v>
      </c>
      <c r="F24" s="1">
        <v>77</v>
      </c>
      <c r="G24" s="1" t="s">
        <v>80</v>
      </c>
      <c r="H24" s="1" t="s">
        <v>80</v>
      </c>
      <c r="I24" s="17">
        <f t="shared" si="4"/>
        <v>77</v>
      </c>
      <c r="J24" s="12">
        <f t="shared" ref="J24:J27" si="5">D24*I24</f>
        <v>67.661821985717509</v>
      </c>
      <c r="K24" s="57">
        <v>4</v>
      </c>
    </row>
    <row r="25" spans="1:11" ht="15" customHeight="1" x14ac:dyDescent="0.25">
      <c r="A25" s="1">
        <v>2</v>
      </c>
      <c r="B25" s="1" t="s">
        <v>50</v>
      </c>
      <c r="C25" s="1">
        <v>102.6</v>
      </c>
      <c r="D25" s="4">
        <f t="shared" si="3"/>
        <v>0.60257961950256722</v>
      </c>
      <c r="E25" s="1" t="s">
        <v>30</v>
      </c>
      <c r="F25" s="1">
        <v>110</v>
      </c>
      <c r="G25" s="1">
        <v>115</v>
      </c>
      <c r="H25" s="34">
        <v>117.5</v>
      </c>
      <c r="I25" s="17">
        <f t="shared" si="4"/>
        <v>117.5</v>
      </c>
      <c r="J25" s="12">
        <f t="shared" si="5"/>
        <v>70.803105291551645</v>
      </c>
      <c r="K25" s="57">
        <v>3</v>
      </c>
    </row>
    <row r="26" spans="1:11" ht="15" customHeight="1" x14ac:dyDescent="0.25">
      <c r="A26" s="1">
        <v>3</v>
      </c>
      <c r="B26" s="1" t="s">
        <v>51</v>
      </c>
      <c r="C26" s="1">
        <v>108.7</v>
      </c>
      <c r="D26" s="4">
        <f t="shared" si="3"/>
        <v>0.59067990779834634</v>
      </c>
      <c r="E26" s="1" t="s">
        <v>33</v>
      </c>
      <c r="F26" s="1" t="s">
        <v>79</v>
      </c>
      <c r="G26" s="1">
        <v>140</v>
      </c>
      <c r="H26" s="1">
        <v>145</v>
      </c>
      <c r="I26" s="17">
        <f t="shared" si="4"/>
        <v>145</v>
      </c>
      <c r="J26" s="12">
        <f t="shared" si="5"/>
        <v>85.648586630760221</v>
      </c>
      <c r="K26" s="57">
        <v>2</v>
      </c>
    </row>
    <row r="27" spans="1:11" ht="15" customHeight="1" x14ac:dyDescent="0.25">
      <c r="A27" s="1">
        <v>4</v>
      </c>
      <c r="B27" s="1" t="s">
        <v>52</v>
      </c>
      <c r="C27" s="1">
        <v>113.65</v>
      </c>
      <c r="D27" s="4">
        <f t="shared" si="3"/>
        <v>0.58291865183269997</v>
      </c>
      <c r="E27" s="1" t="s">
        <v>43</v>
      </c>
      <c r="F27" s="1">
        <v>180</v>
      </c>
      <c r="G27" s="1">
        <v>187.5</v>
      </c>
      <c r="H27" s="1">
        <v>195</v>
      </c>
      <c r="I27" s="17">
        <f t="shared" si="4"/>
        <v>195</v>
      </c>
      <c r="J27" s="12">
        <f t="shared" si="5"/>
        <v>113.6691371073765</v>
      </c>
      <c r="K27" s="57">
        <v>1</v>
      </c>
    </row>
    <row r="28" spans="1:11" ht="15" customHeight="1" x14ac:dyDescent="0.25">
      <c r="A28" s="9"/>
      <c r="B28" s="9"/>
      <c r="C28" s="9"/>
      <c r="D28" s="11"/>
      <c r="E28" s="9"/>
      <c r="F28" s="9"/>
      <c r="G28" s="9"/>
      <c r="H28" s="9"/>
      <c r="I28" s="25"/>
      <c r="J28" s="14"/>
      <c r="K28" s="9"/>
    </row>
    <row r="29" spans="1:11" ht="15" customHeight="1" x14ac:dyDescent="0.25">
      <c r="A29" s="9"/>
      <c r="B29" s="9"/>
      <c r="C29" s="9"/>
      <c r="D29" s="11"/>
      <c r="E29" s="9"/>
      <c r="F29" s="9"/>
      <c r="G29" s="9"/>
      <c r="H29" s="9"/>
      <c r="I29" s="9"/>
      <c r="J29" s="9"/>
      <c r="K29" s="9"/>
    </row>
    <row r="30" spans="1:11" ht="15" customHeight="1" x14ac:dyDescent="0.25">
      <c r="A30" s="58" t="s">
        <v>47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x14ac:dyDescent="0.25">
      <c r="A31" s="1">
        <v>1</v>
      </c>
      <c r="B31" s="7" t="s">
        <v>85</v>
      </c>
      <c r="C31" s="1">
        <v>68.599999999999994</v>
      </c>
      <c r="D31" s="4">
        <f>500/(-216.0475144+16.2606339*C31-0.002388645*POWER(C31,2)-0.00113732*POWER(C31,3)+0.00000701863*POWER(C31,4)-0.00000001291*POWER(C31,5))</f>
        <v>0.76120502114125266</v>
      </c>
      <c r="E31" s="1" t="s">
        <v>44</v>
      </c>
      <c r="F31" s="22" t="s">
        <v>78</v>
      </c>
      <c r="G31" s="22">
        <v>92.5</v>
      </c>
      <c r="H31" s="22">
        <v>92.5</v>
      </c>
      <c r="I31" s="17">
        <f>MAX(F31,G31,H31)</f>
        <v>92.5</v>
      </c>
      <c r="J31" s="12">
        <f>D31*I31</f>
        <v>70.411464455565877</v>
      </c>
      <c r="K31" s="56">
        <v>2</v>
      </c>
    </row>
    <row r="32" spans="1:11" x14ac:dyDescent="0.25">
      <c r="A32" s="1">
        <v>2</v>
      </c>
      <c r="B32" s="7" t="s">
        <v>46</v>
      </c>
      <c r="C32" s="1">
        <v>72.5</v>
      </c>
      <c r="D32" s="4">
        <f>500/(-216.0475144+16.2606339*C32-0.002388645*POWER(C32,2)-0.00113732*POWER(C32,3)+0.00000701863*POWER(C32,4)-0.00000001291*POWER(C32,5))</f>
        <v>0.72999313804973442</v>
      </c>
      <c r="E32" s="1" t="s">
        <v>44</v>
      </c>
      <c r="F32" s="22">
        <v>100</v>
      </c>
      <c r="G32" s="22">
        <v>110</v>
      </c>
      <c r="H32" s="22">
        <v>110</v>
      </c>
      <c r="I32" s="17">
        <f>MAX(F32,G32,H32)</f>
        <v>110</v>
      </c>
      <c r="J32" s="12">
        <f>D32*I32</f>
        <v>80.299245185470781</v>
      </c>
      <c r="K32" s="56">
        <v>1</v>
      </c>
    </row>
    <row r="33" spans="1:11" x14ac:dyDescent="0.25">
      <c r="A33" s="9"/>
      <c r="B33" s="10"/>
      <c r="C33" s="9"/>
      <c r="D33" s="11"/>
      <c r="E33" s="9"/>
      <c r="F33" s="24"/>
      <c r="G33" s="24"/>
      <c r="H33" s="24"/>
      <c r="I33" s="25"/>
      <c r="J33" s="14"/>
      <c r="K33" s="14"/>
    </row>
    <row r="34" spans="1:11" ht="15" customHeight="1" x14ac:dyDescent="0.25">
      <c r="A34" s="9"/>
      <c r="B34" s="9"/>
      <c r="C34" s="9"/>
      <c r="D34" s="11"/>
      <c r="E34" s="9"/>
      <c r="F34" s="9"/>
      <c r="G34" s="9"/>
      <c r="H34" s="9"/>
      <c r="I34" s="25"/>
      <c r="J34" s="14"/>
      <c r="K34" s="9"/>
    </row>
    <row r="35" spans="1:11" ht="15" customHeight="1" x14ac:dyDescent="0.25">
      <c r="A35" s="58" t="s">
        <v>48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x14ac:dyDescent="0.25">
      <c r="A36" s="1">
        <v>1</v>
      </c>
      <c r="B36" s="7" t="s">
        <v>53</v>
      </c>
      <c r="C36" s="1">
        <v>90.36</v>
      </c>
      <c r="D36" s="4">
        <f>500/(-216.0475144+16.2606339*C36-0.002388645*POWER(C36,2)-0.00113732*POWER(C36,3)+0.00000701863*POWER(C36,4)-0.00000001291*POWER(C36,5))</f>
        <v>0.63710482654892719</v>
      </c>
      <c r="E36" s="1" t="s">
        <v>30</v>
      </c>
      <c r="F36" s="22">
        <v>115</v>
      </c>
      <c r="G36" s="22">
        <v>120</v>
      </c>
      <c r="H36" s="22" t="s">
        <v>82</v>
      </c>
      <c r="I36" s="17">
        <f>MAX(F36,G36,H36)</f>
        <v>120</v>
      </c>
      <c r="J36" s="12">
        <f>D36*I36</f>
        <v>76.452579185871258</v>
      </c>
      <c r="K36" s="56">
        <v>5</v>
      </c>
    </row>
    <row r="37" spans="1:11" x14ac:dyDescent="0.25">
      <c r="A37" s="1">
        <v>2</v>
      </c>
      <c r="B37" s="7" t="s">
        <v>54</v>
      </c>
      <c r="C37" s="1">
        <v>94.55</v>
      </c>
      <c r="D37" s="4">
        <f t="shared" ref="D37:D40" si="6">500/(-216.0475144+16.2606339*C37-0.002388645*POWER(C37,2)-0.00113732*POWER(C37,3)+0.00000701863*POWER(C37,4)-0.00000001291*POWER(C37,5))</f>
        <v>0.62337256774812988</v>
      </c>
      <c r="E37" s="1" t="s">
        <v>43</v>
      </c>
      <c r="F37" s="22">
        <v>135</v>
      </c>
      <c r="G37" s="22">
        <v>145</v>
      </c>
      <c r="H37" s="32">
        <v>152.5</v>
      </c>
      <c r="I37" s="17">
        <f t="shared" ref="I37:I40" si="7">MAX(F37,G37,H37)</f>
        <v>152.5</v>
      </c>
      <c r="J37" s="12">
        <f>D37*I37</f>
        <v>95.064316581589807</v>
      </c>
      <c r="K37" s="56">
        <v>3</v>
      </c>
    </row>
    <row r="38" spans="1:11" x14ac:dyDescent="0.25">
      <c r="A38" s="1">
        <v>3</v>
      </c>
      <c r="B38" s="7" t="s">
        <v>69</v>
      </c>
      <c r="C38" s="1">
        <v>110.3</v>
      </c>
      <c r="D38" s="4">
        <f>500/(-216.0475144+16.2606339*C38-0.002388645*POWER(C38,2)-0.00113732*POWER(C38,3)+0.00000701863*POWER(C38,4)-0.00000001291*POWER(C38,5))</f>
        <v>0.58800429120879305</v>
      </c>
      <c r="E38" s="1" t="s">
        <v>43</v>
      </c>
      <c r="F38" s="22">
        <v>132</v>
      </c>
      <c r="G38" s="22">
        <v>140</v>
      </c>
      <c r="H38" s="22" t="s">
        <v>86</v>
      </c>
      <c r="I38" s="17">
        <f>MAX(F38,G38,H38)</f>
        <v>140</v>
      </c>
      <c r="J38" s="12">
        <f>D38*I38</f>
        <v>82.320600769231021</v>
      </c>
      <c r="K38" s="56">
        <v>4</v>
      </c>
    </row>
    <row r="39" spans="1:11" ht="15" customHeight="1" x14ac:dyDescent="0.25">
      <c r="A39" s="1">
        <v>4</v>
      </c>
      <c r="B39" s="1" t="s">
        <v>56</v>
      </c>
      <c r="C39" s="1">
        <v>91</v>
      </c>
      <c r="D39" s="4">
        <f t="shared" si="6"/>
        <v>0.63485762469593543</v>
      </c>
      <c r="E39" s="1" t="s">
        <v>30</v>
      </c>
      <c r="F39" s="1">
        <v>180</v>
      </c>
      <c r="G39" s="1">
        <v>190</v>
      </c>
      <c r="H39" s="1">
        <v>200</v>
      </c>
      <c r="I39" s="17">
        <f t="shared" si="7"/>
        <v>200</v>
      </c>
      <c r="J39" s="12">
        <f t="shared" ref="J39:J40" si="8">D39*I39</f>
        <v>126.97152493918709</v>
      </c>
      <c r="K39" s="57">
        <v>1</v>
      </c>
    </row>
    <row r="40" spans="1:11" ht="15" customHeight="1" x14ac:dyDescent="0.25">
      <c r="A40" s="1">
        <v>5</v>
      </c>
      <c r="B40" s="1" t="s">
        <v>65</v>
      </c>
      <c r="C40" s="1">
        <v>86.06</v>
      </c>
      <c r="D40" s="1">
        <f t="shared" si="6"/>
        <v>0.65377402389518235</v>
      </c>
      <c r="E40" s="1" t="s">
        <v>44</v>
      </c>
      <c r="F40" s="1">
        <v>150</v>
      </c>
      <c r="G40" s="1">
        <v>155</v>
      </c>
      <c r="H40" s="1">
        <v>157.5</v>
      </c>
      <c r="I40" s="1">
        <f t="shared" si="7"/>
        <v>157.5</v>
      </c>
      <c r="J40" s="1">
        <f t="shared" si="8"/>
        <v>102.96940876349122</v>
      </c>
      <c r="K40" s="57">
        <v>2</v>
      </c>
    </row>
    <row r="42" spans="1:11" x14ac:dyDescent="0.25">
      <c r="B42" s="20" t="s">
        <v>8</v>
      </c>
      <c r="C42"/>
      <c r="D42" s="5"/>
      <c r="G42" s="6"/>
      <c r="H42" s="6"/>
    </row>
    <row r="43" spans="1:11" x14ac:dyDescent="0.25">
      <c r="B43" t="s">
        <v>99</v>
      </c>
      <c r="C43"/>
      <c r="D43" s="5"/>
      <c r="G43" s="6"/>
      <c r="H43" s="6"/>
    </row>
    <row r="44" spans="1:11" x14ac:dyDescent="0.25">
      <c r="B44" t="s">
        <v>101</v>
      </c>
      <c r="C44"/>
      <c r="D44" s="5"/>
      <c r="G44" s="6"/>
      <c r="H44" s="6"/>
    </row>
    <row r="45" spans="1:11" x14ac:dyDescent="0.25">
      <c r="C45"/>
      <c r="D45" s="5"/>
      <c r="G45" s="6"/>
      <c r="H45" s="6"/>
    </row>
    <row r="46" spans="1:11" x14ac:dyDescent="0.25">
      <c r="C46"/>
      <c r="D46" s="5"/>
      <c r="G46" s="6"/>
      <c r="H46" s="6"/>
    </row>
    <row r="47" spans="1:11" x14ac:dyDescent="0.25">
      <c r="B47" t="s">
        <v>11</v>
      </c>
      <c r="C47"/>
      <c r="D47" s="5"/>
      <c r="G47" s="6"/>
      <c r="H47" s="6"/>
    </row>
    <row r="48" spans="1:11" x14ac:dyDescent="0.25">
      <c r="C48"/>
      <c r="D48" s="5"/>
      <c r="G48" s="6"/>
      <c r="H48" s="6"/>
    </row>
    <row r="49" spans="2:8" x14ac:dyDescent="0.25">
      <c r="B49" t="s">
        <v>100</v>
      </c>
      <c r="C49"/>
      <c r="D49" s="5"/>
      <c r="G49" s="6"/>
      <c r="H49" s="6"/>
    </row>
  </sheetData>
  <mergeCells count="16">
    <mergeCell ref="A23:K23"/>
    <mergeCell ref="A35:K35"/>
    <mergeCell ref="A1:K1"/>
    <mergeCell ref="F5:H5"/>
    <mergeCell ref="K5:K6"/>
    <mergeCell ref="A3:K3"/>
    <mergeCell ref="A30:K30"/>
    <mergeCell ref="A9:K9"/>
    <mergeCell ref="A17:K17"/>
    <mergeCell ref="A5:A6"/>
    <mergeCell ref="B5:B6"/>
    <mergeCell ref="C5:C6"/>
    <mergeCell ref="D5:D6"/>
    <mergeCell ref="E5:E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A28" sqref="A28:XFD35"/>
    </sheetView>
  </sheetViews>
  <sheetFormatPr defaultRowHeight="15" x14ac:dyDescent="0.25"/>
  <cols>
    <col min="1" max="1" width="4.140625" customWidth="1"/>
    <col min="2" max="2" width="26.7109375" customWidth="1"/>
    <col min="3" max="3" width="8.5703125" customWidth="1"/>
    <col min="4" max="4" width="11.28515625" customWidth="1"/>
    <col min="5" max="5" width="21.42578125" customWidth="1"/>
    <col min="6" max="6" width="8" customWidth="1"/>
    <col min="7" max="7" width="7.28515625" customWidth="1"/>
    <col min="8" max="8" width="8.140625" customWidth="1"/>
    <col min="9" max="9" width="9" customWidth="1"/>
    <col min="10" max="10" width="9.42578125" customWidth="1"/>
    <col min="11" max="11" width="7.42578125" customWidth="1"/>
    <col min="12" max="12" width="5.42578125" customWidth="1"/>
    <col min="13" max="13" width="6.85546875" customWidth="1"/>
    <col min="14" max="14" width="8.42578125" customWidth="1"/>
    <col min="15" max="16" width="7" customWidth="1"/>
  </cols>
  <sheetData>
    <row r="1" spans="1:16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18.75" x14ac:dyDescent="0.3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6" ht="18.75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6" ht="33" customHeight="1" x14ac:dyDescent="0.25">
      <c r="A5" s="44" t="s">
        <v>0</v>
      </c>
      <c r="B5" s="44" t="s">
        <v>1</v>
      </c>
      <c r="C5" s="44" t="s">
        <v>2</v>
      </c>
      <c r="D5" s="46" t="s">
        <v>3</v>
      </c>
      <c r="E5" s="44" t="s">
        <v>7</v>
      </c>
      <c r="F5" s="53" t="s">
        <v>4</v>
      </c>
      <c r="G5" s="54"/>
      <c r="H5" s="55"/>
      <c r="I5" s="50" t="s">
        <v>16</v>
      </c>
      <c r="J5" s="44" t="s">
        <v>9</v>
      </c>
      <c r="K5" s="44" t="s">
        <v>5</v>
      </c>
      <c r="L5" s="14"/>
      <c r="M5" s="14"/>
      <c r="N5" s="14"/>
      <c r="O5" s="14"/>
      <c r="P5" s="18"/>
    </row>
    <row r="6" spans="1:16" ht="27" customHeight="1" x14ac:dyDescent="0.25">
      <c r="A6" s="45"/>
      <c r="B6" s="45"/>
      <c r="C6" s="45"/>
      <c r="D6" s="47"/>
      <c r="E6" s="45"/>
      <c r="F6" s="3">
        <v>1</v>
      </c>
      <c r="G6" s="3">
        <v>2</v>
      </c>
      <c r="H6" s="3">
        <v>3</v>
      </c>
      <c r="I6" s="51"/>
      <c r="J6" s="45"/>
      <c r="K6" s="45"/>
      <c r="L6" s="14"/>
      <c r="M6" s="14"/>
      <c r="N6" s="14"/>
      <c r="O6" s="14"/>
      <c r="P6" s="18"/>
    </row>
    <row r="7" spans="1:16" ht="16.5" customHeight="1" x14ac:dyDescent="0.25">
      <c r="A7" s="73"/>
      <c r="B7" s="74"/>
      <c r="C7" s="74"/>
      <c r="D7" s="75"/>
      <c r="E7" s="74"/>
      <c r="F7" s="76"/>
      <c r="G7" s="76"/>
      <c r="H7" s="76"/>
      <c r="I7" s="77"/>
      <c r="J7" s="74"/>
      <c r="K7" s="74"/>
      <c r="L7" s="14"/>
      <c r="M7" s="14"/>
      <c r="N7" s="14"/>
      <c r="O7" s="14"/>
      <c r="P7" s="18"/>
    </row>
    <row r="8" spans="1:16" ht="12.75" customHeight="1" x14ac:dyDescent="0.25">
      <c r="A8" s="74"/>
      <c r="B8" s="74"/>
      <c r="C8" s="74"/>
      <c r="D8" s="75"/>
      <c r="E8" s="74"/>
      <c r="F8" s="78"/>
      <c r="G8" s="78"/>
      <c r="H8" s="78"/>
      <c r="I8" s="77"/>
      <c r="J8" s="74"/>
      <c r="K8" s="74"/>
      <c r="L8" s="14"/>
      <c r="M8" s="14"/>
      <c r="N8" s="14"/>
      <c r="O8" s="14"/>
      <c r="P8" s="18"/>
    </row>
    <row r="9" spans="1:16" x14ac:dyDescent="0.25">
      <c r="A9" s="58" t="s">
        <v>57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14"/>
      <c r="M9" s="14"/>
      <c r="N9" s="14"/>
      <c r="O9" s="14"/>
      <c r="P9" s="18"/>
    </row>
    <row r="10" spans="1:16" x14ac:dyDescent="0.25">
      <c r="A10" s="1">
        <v>1</v>
      </c>
      <c r="B10" s="7" t="s">
        <v>58</v>
      </c>
      <c r="C10" s="1">
        <v>71.849999999999994</v>
      </c>
      <c r="D10" s="4">
        <f>500/(-216.0475144+16.2606339*C10-0.002388645*POWER(C10,2)-0.00113732*POWER(C10,3)+0.00000701863*POWER(C10,4)-0.00000001291*POWER(C10,5))</f>
        <v>0.73483687767797146</v>
      </c>
      <c r="E10" s="1" t="s">
        <v>33</v>
      </c>
      <c r="F10" s="22">
        <v>125</v>
      </c>
      <c r="G10" s="22">
        <v>130</v>
      </c>
      <c r="H10" s="22" t="s">
        <v>88</v>
      </c>
      <c r="I10" s="17">
        <f>MAX(F10,G10,H10)</f>
        <v>130</v>
      </c>
      <c r="J10" s="12">
        <f>D10*I10</f>
        <v>95.528794098136288</v>
      </c>
      <c r="K10" s="56">
        <v>2</v>
      </c>
      <c r="L10" s="14"/>
      <c r="M10" s="14"/>
      <c r="N10" s="14"/>
      <c r="O10" s="14"/>
      <c r="P10" s="18"/>
    </row>
    <row r="11" spans="1:16" x14ac:dyDescent="0.25">
      <c r="A11" s="1">
        <v>2</v>
      </c>
      <c r="B11" s="7" t="s">
        <v>60</v>
      </c>
      <c r="C11" s="1">
        <v>72.599999999999994</v>
      </c>
      <c r="D11" s="4">
        <f>500/(-216.0475144+16.2606339*C11-0.002388645*POWER(C11,2)-0.00113732*POWER(C11,3)+0.00000701863*POWER(C11,4)-0.00000001291*POWER(C11,5))</f>
        <v>0.72925980939694057</v>
      </c>
      <c r="E11" s="1" t="s">
        <v>43</v>
      </c>
      <c r="F11" s="22">
        <v>155</v>
      </c>
      <c r="G11" s="22">
        <v>160</v>
      </c>
      <c r="H11" s="22">
        <v>165</v>
      </c>
      <c r="I11" s="17">
        <f>MAX(F11,G11,H11)</f>
        <v>165</v>
      </c>
      <c r="J11" s="12">
        <f>D11*I11</f>
        <v>120.3278685504952</v>
      </c>
      <c r="K11" s="56">
        <v>1</v>
      </c>
      <c r="L11" s="14"/>
      <c r="M11" s="14"/>
      <c r="N11" s="14"/>
      <c r="O11" s="14"/>
      <c r="P11" s="18"/>
    </row>
    <row r="12" spans="1:16" x14ac:dyDescent="0.25">
      <c r="A12" s="14"/>
      <c r="B12" s="14"/>
      <c r="C12" s="15"/>
      <c r="D12" s="14"/>
      <c r="E12" s="14"/>
      <c r="F12" s="14"/>
      <c r="G12" s="14"/>
      <c r="H12" s="15"/>
      <c r="I12" s="14"/>
      <c r="J12" s="14"/>
      <c r="K12" s="14"/>
      <c r="L12" s="14"/>
      <c r="M12" s="14"/>
      <c r="N12" s="14"/>
      <c r="O12" s="14"/>
      <c r="P12" s="18"/>
    </row>
    <row r="13" spans="1:16" x14ac:dyDescent="0.25">
      <c r="A13" s="14"/>
      <c r="B13" s="14"/>
      <c r="C13" s="15"/>
      <c r="D13" s="14"/>
      <c r="E13" s="14"/>
      <c r="F13" s="14"/>
      <c r="G13" s="14"/>
      <c r="H13" s="15"/>
      <c r="I13" s="14"/>
      <c r="J13" s="14"/>
      <c r="K13" s="14"/>
      <c r="L13" s="14"/>
      <c r="M13" s="14"/>
      <c r="N13" s="14"/>
      <c r="O13" s="14"/>
      <c r="P13" s="14"/>
    </row>
    <row r="14" spans="1:16" x14ac:dyDescent="0.25">
      <c r="A14" s="58" t="s">
        <v>61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14"/>
      <c r="M14" s="14"/>
      <c r="N14" s="14"/>
      <c r="O14" s="14"/>
      <c r="P14" s="14"/>
    </row>
    <row r="15" spans="1:16" x14ac:dyDescent="0.25">
      <c r="A15" s="1">
        <v>1</v>
      </c>
      <c r="B15" s="7" t="s">
        <v>54</v>
      </c>
      <c r="C15" s="1">
        <v>92.7</v>
      </c>
      <c r="D15" s="4">
        <f>500/(-216.0475144+16.2606339*C15-0.002388645*POWER(C15,2)-0.00113732*POWER(C15,3)+0.00000701863*POWER(C15,4)-0.00000001291*POWER(C15,5))</f>
        <v>0.62915700856836132</v>
      </c>
      <c r="E15" s="1" t="s">
        <v>43</v>
      </c>
      <c r="F15" s="22">
        <v>130</v>
      </c>
      <c r="G15" s="22">
        <v>140</v>
      </c>
      <c r="H15" s="22">
        <v>147</v>
      </c>
      <c r="I15" s="17">
        <f>MAX(F15,G15,H15)</f>
        <v>147</v>
      </c>
      <c r="J15" s="12">
        <f>D15*I15</f>
        <v>92.486080259549112</v>
      </c>
      <c r="K15" s="56">
        <v>6</v>
      </c>
      <c r="L15" s="14"/>
      <c r="M15" s="14"/>
      <c r="N15" s="14"/>
      <c r="O15" s="14"/>
      <c r="P15" s="14"/>
    </row>
    <row r="16" spans="1:16" x14ac:dyDescent="0.25">
      <c r="A16" s="1">
        <v>2</v>
      </c>
      <c r="B16" s="7" t="s">
        <v>62</v>
      </c>
      <c r="C16" s="1">
        <v>83.2</v>
      </c>
      <c r="D16" s="4">
        <f t="shared" ref="D16:D18" si="0">500/(-216.0475144+16.2606339*C16-0.002388645*POWER(C16,2)-0.00113732*POWER(C16,3)+0.00000701863*POWER(C16,4)-0.00000001291*POWER(C16,5))</f>
        <v>0.66655005406080092</v>
      </c>
      <c r="E16" s="1" t="s">
        <v>43</v>
      </c>
      <c r="F16" s="22" t="s">
        <v>79</v>
      </c>
      <c r="G16" s="22">
        <v>140</v>
      </c>
      <c r="H16" s="22">
        <v>142.5</v>
      </c>
      <c r="I16" s="17">
        <f>MAX(F16,G16,H16)</f>
        <v>142.5</v>
      </c>
      <c r="J16" s="12">
        <f>D16*I16</f>
        <v>94.983382703664134</v>
      </c>
      <c r="K16" s="56">
        <v>5</v>
      </c>
      <c r="L16" s="14"/>
      <c r="M16" s="14"/>
      <c r="N16" s="14"/>
      <c r="O16" s="14"/>
      <c r="P16" s="20"/>
    </row>
    <row r="17" spans="1:17" x14ac:dyDescent="0.25">
      <c r="A17" s="1">
        <v>3</v>
      </c>
      <c r="B17" s="7" t="s">
        <v>63</v>
      </c>
      <c r="C17" s="1">
        <v>78.05</v>
      </c>
      <c r="D17" s="4">
        <f t="shared" si="0"/>
        <v>0.69361935783185868</v>
      </c>
      <c r="E17" s="1" t="s">
        <v>64</v>
      </c>
      <c r="F17" s="22">
        <v>140</v>
      </c>
      <c r="G17" s="22" t="s">
        <v>86</v>
      </c>
      <c r="H17" s="22" t="s">
        <v>86</v>
      </c>
      <c r="I17" s="17">
        <f>MAX(F17,G17,H17)</f>
        <v>140</v>
      </c>
      <c r="J17" s="12">
        <f>D17*I17</f>
        <v>97.106710096460219</v>
      </c>
      <c r="K17" s="56">
        <v>4</v>
      </c>
      <c r="L17" s="14"/>
      <c r="M17" s="14"/>
      <c r="N17" s="14"/>
      <c r="O17" s="14"/>
    </row>
    <row r="18" spans="1:17" x14ac:dyDescent="0.25">
      <c r="A18" s="1">
        <v>4</v>
      </c>
      <c r="B18" s="7" t="s">
        <v>59</v>
      </c>
      <c r="C18" s="1">
        <v>79.400000000000006</v>
      </c>
      <c r="D18" s="4">
        <f t="shared" si="0"/>
        <v>0.68596664428416976</v>
      </c>
      <c r="E18" s="1" t="s">
        <v>44</v>
      </c>
      <c r="F18" s="22">
        <v>142.5</v>
      </c>
      <c r="G18" s="22">
        <v>147.5</v>
      </c>
      <c r="H18" s="22">
        <v>152.5</v>
      </c>
      <c r="I18" s="17">
        <f t="shared" ref="I18" si="1">MAX(F18,G18,H18)</f>
        <v>152.5</v>
      </c>
      <c r="J18" s="12">
        <f t="shared" ref="J18" si="2">D18*I18</f>
        <v>104.60991325333589</v>
      </c>
      <c r="K18" s="56">
        <v>3</v>
      </c>
      <c r="L18" s="14"/>
      <c r="M18" s="14"/>
      <c r="N18" s="14"/>
      <c r="O18" s="14"/>
    </row>
    <row r="19" spans="1:17" x14ac:dyDescent="0.25">
      <c r="A19" s="1">
        <v>5</v>
      </c>
      <c r="B19" s="7" t="s">
        <v>66</v>
      </c>
      <c r="C19" s="1">
        <v>86.35</v>
      </c>
      <c r="D19" s="4">
        <f>500/(-216.0475144+16.2606339*C19-0.002388645*POWER(C19,2)-0.00113732*POWER(C19,3)+0.00000701863*POWER(C19,4)-0.00000001291*POWER(C19,5))</f>
        <v>0.65255815083950364</v>
      </c>
      <c r="E19" s="1" t="s">
        <v>43</v>
      </c>
      <c r="F19" s="12">
        <v>175</v>
      </c>
      <c r="G19" s="12">
        <v>182.5</v>
      </c>
      <c r="H19" s="12">
        <v>187.5</v>
      </c>
      <c r="I19" s="35">
        <f>MAX(F19,G19,H19)</f>
        <v>187.5</v>
      </c>
      <c r="J19" s="12">
        <f>D19*I19</f>
        <v>122.35465328240693</v>
      </c>
      <c r="K19" s="56">
        <v>2</v>
      </c>
      <c r="L19" s="14"/>
      <c r="M19" s="14"/>
      <c r="N19" s="14"/>
      <c r="O19" s="14"/>
    </row>
    <row r="20" spans="1:17" x14ac:dyDescent="0.25">
      <c r="A20" s="12">
        <v>6</v>
      </c>
      <c r="B20" s="1" t="s">
        <v>67</v>
      </c>
      <c r="C20" s="1">
        <v>77.849999999999994</v>
      </c>
      <c r="D20" s="4">
        <f>500/(-216.0475144+16.2606339*C20-0.002388645*POWER(C20,2)-0.00113732*POWER(C20,3)+0.00000701863*POWER(C20,4)-0.00000001291*POWER(C20,5))</f>
        <v>0.69478955489287797</v>
      </c>
      <c r="E20" s="1" t="s">
        <v>43</v>
      </c>
      <c r="F20" s="1">
        <v>182.5</v>
      </c>
      <c r="G20" s="1">
        <v>190</v>
      </c>
      <c r="H20" s="1">
        <v>195</v>
      </c>
      <c r="I20" s="35">
        <f>MAX(F20,G20,H20)</f>
        <v>195</v>
      </c>
      <c r="J20" s="1">
        <f>D20*I20</f>
        <v>135.48396320411121</v>
      </c>
      <c r="K20" s="81">
        <v>1</v>
      </c>
      <c r="L20" s="14"/>
      <c r="M20" s="14"/>
      <c r="N20" s="14"/>
      <c r="O20" s="14"/>
    </row>
    <row r="21" spans="1:17" x14ac:dyDescent="0.25">
      <c r="A21" s="14"/>
      <c r="B21" s="9"/>
      <c r="C21" s="9"/>
      <c r="D21" s="11"/>
      <c r="E21" s="9"/>
      <c r="F21" s="9"/>
      <c r="G21" s="9"/>
      <c r="H21" s="9"/>
      <c r="I21" s="15"/>
      <c r="J21" s="9"/>
      <c r="K21" s="79"/>
      <c r="L21" s="14"/>
      <c r="M21" s="14"/>
      <c r="N21" s="14"/>
      <c r="O21" s="14"/>
    </row>
    <row r="22" spans="1:17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7" x14ac:dyDescent="0.25">
      <c r="A23" s="80" t="s">
        <v>68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7" x14ac:dyDescent="0.25">
      <c r="A24" s="1">
        <v>1</v>
      </c>
      <c r="B24" s="7" t="s">
        <v>70</v>
      </c>
      <c r="C24" s="1">
        <v>110.7</v>
      </c>
      <c r="D24" s="4">
        <f t="shared" ref="D24:D25" si="3">500/(-216.0475144+16.2606339*C24-0.002388645*POWER(C24,2)-0.00113732*POWER(C24,3)+0.00000701863*POWER(C24,4)-0.00000001291*POWER(C24,5))</f>
        <v>0.58736130443963697</v>
      </c>
      <c r="E24" s="1" t="s">
        <v>30</v>
      </c>
      <c r="F24" s="22">
        <v>170</v>
      </c>
      <c r="G24" s="22">
        <v>180</v>
      </c>
      <c r="H24" s="22" t="s">
        <v>89</v>
      </c>
      <c r="I24" s="17">
        <f t="shared" ref="I24:I25" si="4">MAX(F24,G24,H24)</f>
        <v>180</v>
      </c>
      <c r="J24" s="12">
        <f>D24*I24</f>
        <v>105.72503479913465</v>
      </c>
      <c r="K24" s="56">
        <v>2</v>
      </c>
      <c r="Q24" s="6"/>
    </row>
    <row r="25" spans="1:17" x14ac:dyDescent="0.25">
      <c r="A25" s="1">
        <v>2</v>
      </c>
      <c r="B25" s="7" t="s">
        <v>71</v>
      </c>
      <c r="C25" s="1">
        <v>139.5</v>
      </c>
      <c r="D25" s="4">
        <f t="shared" si="3"/>
        <v>0.55910688651451634</v>
      </c>
      <c r="E25" s="1" t="s">
        <v>104</v>
      </c>
      <c r="F25" s="22">
        <v>200</v>
      </c>
      <c r="G25" s="22" t="s">
        <v>87</v>
      </c>
      <c r="H25" s="22" t="s">
        <v>87</v>
      </c>
      <c r="I25" s="17">
        <f t="shared" si="4"/>
        <v>200</v>
      </c>
      <c r="J25" s="12">
        <f>D25*I25</f>
        <v>111.82137730290327</v>
      </c>
      <c r="K25" s="56">
        <v>1</v>
      </c>
    </row>
    <row r="26" spans="1:17" x14ac:dyDescent="0.25">
      <c r="A26" s="9"/>
      <c r="B26" s="10"/>
      <c r="C26" s="9"/>
      <c r="D26" s="11"/>
      <c r="E26" s="9"/>
      <c r="F26" s="24"/>
      <c r="G26" s="24"/>
      <c r="H26" s="24"/>
      <c r="I26" s="25"/>
      <c r="J26" s="14"/>
      <c r="K26" s="16"/>
    </row>
    <row r="27" spans="1:17" x14ac:dyDescent="0.25">
      <c r="A27" s="14"/>
      <c r="B27" s="21"/>
      <c r="C27" s="15"/>
      <c r="D27" s="14"/>
      <c r="E27" s="14"/>
      <c r="F27" s="15"/>
      <c r="G27" s="14"/>
      <c r="H27" s="14"/>
      <c r="I27" s="14"/>
      <c r="J27" s="14"/>
      <c r="K27" s="14"/>
    </row>
    <row r="28" spans="1:17" x14ac:dyDescent="0.25">
      <c r="B28" s="20" t="s">
        <v>8</v>
      </c>
      <c r="D28" s="5"/>
      <c r="G28" s="6"/>
      <c r="H28" s="6"/>
    </row>
    <row r="29" spans="1:17" x14ac:dyDescent="0.25">
      <c r="B29" t="s">
        <v>99</v>
      </c>
      <c r="D29" s="5"/>
      <c r="G29" s="6"/>
      <c r="H29" s="6"/>
    </row>
    <row r="30" spans="1:17" x14ac:dyDescent="0.25">
      <c r="B30" t="s">
        <v>101</v>
      </c>
      <c r="D30" s="5"/>
      <c r="G30" s="6"/>
      <c r="H30" s="6"/>
    </row>
    <row r="31" spans="1:17" x14ac:dyDescent="0.25">
      <c r="D31" s="5"/>
      <c r="G31" s="6"/>
      <c r="H31" s="6"/>
    </row>
    <row r="32" spans="1:17" x14ac:dyDescent="0.25">
      <c r="D32" s="5"/>
      <c r="G32" s="6"/>
      <c r="H32" s="6"/>
    </row>
    <row r="33" spans="2:8" x14ac:dyDescent="0.25">
      <c r="B33" t="s">
        <v>11</v>
      </c>
      <c r="D33" s="5"/>
      <c r="G33" s="6"/>
      <c r="H33" s="6"/>
    </row>
    <row r="34" spans="2:8" x14ac:dyDescent="0.25">
      <c r="D34" s="5"/>
      <c r="G34" s="6"/>
      <c r="H34" s="6"/>
    </row>
    <row r="35" spans="2:8" x14ac:dyDescent="0.25">
      <c r="B35" t="s">
        <v>100</v>
      </c>
      <c r="D35" s="5"/>
      <c r="G35" s="6"/>
      <c r="H35" s="6"/>
    </row>
  </sheetData>
  <mergeCells count="14">
    <mergeCell ref="A9:K9"/>
    <mergeCell ref="A1:K1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K5:K6"/>
    <mergeCell ref="A14:K14"/>
    <mergeCell ref="A23:K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4" workbookViewId="0">
      <selection activeCell="I27" sqref="I27"/>
    </sheetView>
  </sheetViews>
  <sheetFormatPr defaultRowHeight="15" x14ac:dyDescent="0.25"/>
  <cols>
    <col min="1" max="1" width="4.42578125" customWidth="1"/>
    <col min="2" max="2" width="22.85546875" customWidth="1"/>
    <col min="3" max="3" width="9" customWidth="1"/>
    <col min="4" max="4" width="9.42578125" customWidth="1"/>
    <col min="5" max="5" width="20.7109375" customWidth="1"/>
    <col min="6" max="6" width="8.5703125" customWidth="1"/>
    <col min="7" max="7" width="8.28515625" customWidth="1"/>
    <col min="8" max="8" width="7.5703125" customWidth="1"/>
    <col min="9" max="9" width="9.85546875" customWidth="1"/>
    <col min="10" max="10" width="9.28515625" customWidth="1"/>
    <col min="11" max="11" width="6.7109375" customWidth="1"/>
    <col min="12" max="12" width="5.28515625" customWidth="1"/>
    <col min="13" max="13" width="7.5703125" customWidth="1"/>
    <col min="14" max="14" width="7.7109375" customWidth="1"/>
    <col min="15" max="15" width="6.5703125" customWidth="1"/>
    <col min="16" max="16" width="7.5703125" customWidth="1"/>
  </cols>
  <sheetData>
    <row r="1" spans="1:16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18.75" x14ac:dyDescent="0.3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6" ht="18.75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6" ht="31.5" customHeight="1" x14ac:dyDescent="0.25">
      <c r="A5" s="44" t="s">
        <v>0</v>
      </c>
      <c r="B5" s="44" t="s">
        <v>1</v>
      </c>
      <c r="C5" s="44" t="s">
        <v>2</v>
      </c>
      <c r="D5" s="46" t="s">
        <v>3</v>
      </c>
      <c r="E5" s="44" t="s">
        <v>7</v>
      </c>
      <c r="F5" s="53" t="s">
        <v>4</v>
      </c>
      <c r="G5" s="54"/>
      <c r="H5" s="55"/>
      <c r="I5" s="50" t="s">
        <v>16</v>
      </c>
      <c r="J5" s="44" t="s">
        <v>9</v>
      </c>
      <c r="K5" s="44" t="s">
        <v>5</v>
      </c>
      <c r="L5" s="14"/>
      <c r="M5" s="14"/>
      <c r="N5" s="14"/>
      <c r="O5" s="16"/>
      <c r="P5" s="19"/>
    </row>
    <row r="6" spans="1:16" ht="26.25" customHeight="1" x14ac:dyDescent="0.25">
      <c r="A6" s="45"/>
      <c r="B6" s="45"/>
      <c r="C6" s="45"/>
      <c r="D6" s="47"/>
      <c r="E6" s="45"/>
      <c r="F6" s="3">
        <v>1</v>
      </c>
      <c r="G6" s="3">
        <v>2</v>
      </c>
      <c r="H6" s="3">
        <v>3</v>
      </c>
      <c r="I6" s="51"/>
      <c r="J6" s="45"/>
      <c r="K6" s="45"/>
      <c r="L6" s="14"/>
      <c r="M6" s="14"/>
      <c r="N6" s="14"/>
      <c r="O6" s="14"/>
      <c r="P6" s="14"/>
    </row>
    <row r="7" spans="1:16" ht="14.25" customHeight="1" x14ac:dyDescent="0.25">
      <c r="A7" s="73"/>
      <c r="B7" s="74"/>
      <c r="C7" s="74"/>
      <c r="D7" s="75"/>
      <c r="E7" s="74"/>
      <c r="F7" s="76"/>
      <c r="G7" s="76"/>
      <c r="H7" s="76"/>
      <c r="I7" s="77"/>
      <c r="J7" s="74"/>
      <c r="K7" s="74"/>
      <c r="L7" s="14"/>
      <c r="M7" s="14"/>
      <c r="N7" s="14"/>
      <c r="O7" s="14"/>
      <c r="P7" s="14"/>
    </row>
    <row r="8" spans="1:16" ht="12.75" customHeight="1" x14ac:dyDescent="0.25">
      <c r="A8" s="74"/>
      <c r="B8" s="74"/>
      <c r="C8" s="74"/>
      <c r="D8" s="75"/>
      <c r="E8" s="74"/>
      <c r="F8" s="78"/>
      <c r="G8" s="78"/>
      <c r="H8" s="78"/>
      <c r="I8" s="77"/>
      <c r="J8" s="74"/>
      <c r="K8" s="74"/>
      <c r="L8" s="14"/>
      <c r="M8" s="14"/>
      <c r="N8" s="14"/>
      <c r="O8" s="14"/>
      <c r="P8" s="14"/>
    </row>
    <row r="9" spans="1:16" x14ac:dyDescent="0.25">
      <c r="A9" s="58" t="s">
        <v>10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14"/>
      <c r="M9" s="14"/>
      <c r="N9" s="14"/>
      <c r="O9" s="14"/>
      <c r="P9" s="14"/>
    </row>
    <row r="10" spans="1:16" x14ac:dyDescent="0.25">
      <c r="A10" s="1">
        <v>1</v>
      </c>
      <c r="B10" s="7" t="s">
        <v>54</v>
      </c>
      <c r="C10" s="1">
        <v>94.55</v>
      </c>
      <c r="D10" s="4">
        <f>500/(-216.0475144+16.2606339*C10-0.002388645*POWER(C10,2)-0.00113732*POWER(C10,3)+0.00000701863*POWER(C10,4)-0.00000001291*POWER(C10,5))</f>
        <v>0.62337256774812988</v>
      </c>
      <c r="E10" s="1" t="s">
        <v>95</v>
      </c>
      <c r="F10" s="22">
        <v>170</v>
      </c>
      <c r="G10" s="22">
        <v>180</v>
      </c>
      <c r="H10" s="22" t="s">
        <v>98</v>
      </c>
      <c r="I10" s="17">
        <f>MAX(F10,G10,H10)</f>
        <v>180</v>
      </c>
      <c r="J10" s="12">
        <f t="shared" ref="J10:J14" si="0">D10*I10</f>
        <v>112.20706219466338</v>
      </c>
      <c r="K10" s="56">
        <v>5</v>
      </c>
      <c r="L10" s="14"/>
      <c r="M10" s="14"/>
      <c r="N10" s="14"/>
      <c r="O10" s="14"/>
      <c r="P10" s="14"/>
    </row>
    <row r="11" spans="1:16" x14ac:dyDescent="0.25">
      <c r="A11" s="1">
        <v>2</v>
      </c>
      <c r="B11" s="7" t="s">
        <v>55</v>
      </c>
      <c r="C11" s="1">
        <v>105.45</v>
      </c>
      <c r="D11" s="4">
        <f t="shared" ref="D11:D14" si="1">500/(-216.0475144+16.2606339*C11-0.002388645*POWER(C11,2)-0.00113732*POWER(C11,3)+0.00000701863*POWER(C11,4)-0.00000001291*POWER(C11,5))</f>
        <v>0.59666300773163117</v>
      </c>
      <c r="E11" s="1" t="s">
        <v>105</v>
      </c>
      <c r="F11" s="22" t="s">
        <v>96</v>
      </c>
      <c r="G11" s="22" t="s">
        <v>96</v>
      </c>
      <c r="H11" s="22">
        <v>190</v>
      </c>
      <c r="I11" s="17">
        <f t="shared" ref="I11:I14" si="2">MAX(F11,G11,H11)</f>
        <v>190</v>
      </c>
      <c r="J11" s="12">
        <f t="shared" si="0"/>
        <v>113.36597146900992</v>
      </c>
      <c r="K11" s="56">
        <v>4</v>
      </c>
      <c r="L11" s="14"/>
      <c r="M11" s="14"/>
      <c r="N11" s="14"/>
      <c r="O11" s="14"/>
      <c r="P11" s="14"/>
    </row>
    <row r="12" spans="1:16" x14ac:dyDescent="0.25">
      <c r="A12" s="1">
        <v>3</v>
      </c>
      <c r="B12" s="7" t="s">
        <v>67</v>
      </c>
      <c r="C12" s="1">
        <v>78.3</v>
      </c>
      <c r="D12" s="4">
        <f t="shared" si="1"/>
        <v>0.69217006868069331</v>
      </c>
      <c r="E12" s="1" t="s">
        <v>90</v>
      </c>
      <c r="F12" s="22">
        <v>225</v>
      </c>
      <c r="G12" s="22">
        <v>230</v>
      </c>
      <c r="H12" s="22">
        <v>235</v>
      </c>
      <c r="I12" s="17">
        <f t="shared" si="2"/>
        <v>235</v>
      </c>
      <c r="J12" s="12">
        <f t="shared" si="0"/>
        <v>162.65996613996293</v>
      </c>
      <c r="K12" s="56">
        <v>1</v>
      </c>
      <c r="L12" s="14"/>
      <c r="M12" s="14"/>
      <c r="N12" s="14"/>
      <c r="O12" s="14"/>
      <c r="P12" s="14"/>
    </row>
    <row r="13" spans="1:16" x14ac:dyDescent="0.25">
      <c r="A13" s="1">
        <v>4</v>
      </c>
      <c r="B13" s="7" t="s">
        <v>91</v>
      </c>
      <c r="C13" s="1">
        <v>102.5</v>
      </c>
      <c r="D13" s="4">
        <f t="shared" si="1"/>
        <v>0.60279954109025591</v>
      </c>
      <c r="E13" s="1" t="s">
        <v>90</v>
      </c>
      <c r="F13" s="22">
        <v>235</v>
      </c>
      <c r="G13" s="22">
        <v>245</v>
      </c>
      <c r="H13" s="22">
        <v>250</v>
      </c>
      <c r="I13" s="17">
        <f t="shared" si="2"/>
        <v>250</v>
      </c>
      <c r="J13" s="12">
        <f t="shared" si="0"/>
        <v>150.69988527256399</v>
      </c>
      <c r="K13" s="56">
        <v>3</v>
      </c>
      <c r="L13" s="14"/>
      <c r="M13" s="14"/>
      <c r="N13" s="14"/>
      <c r="O13" s="14"/>
      <c r="P13" s="14"/>
    </row>
    <row r="14" spans="1:16" ht="30" x14ac:dyDescent="0.25">
      <c r="A14" s="1">
        <v>5</v>
      </c>
      <c r="B14" s="7" t="s">
        <v>92</v>
      </c>
      <c r="C14" s="1">
        <v>124.3</v>
      </c>
      <c r="D14" s="4">
        <f t="shared" si="1"/>
        <v>0.57050101186487123</v>
      </c>
      <c r="E14" s="1" t="s">
        <v>93</v>
      </c>
      <c r="F14" s="22">
        <v>275</v>
      </c>
      <c r="G14" s="22" t="s">
        <v>97</v>
      </c>
      <c r="H14" s="22">
        <v>285</v>
      </c>
      <c r="I14" s="17">
        <f t="shared" si="2"/>
        <v>285</v>
      </c>
      <c r="J14" s="12">
        <f t="shared" si="0"/>
        <v>162.5927883814883</v>
      </c>
      <c r="K14" s="56">
        <v>2</v>
      </c>
      <c r="L14" s="14"/>
      <c r="M14" s="14"/>
      <c r="N14" s="14"/>
      <c r="O14" s="14"/>
      <c r="P14" s="14"/>
    </row>
    <row r="15" spans="1:16" x14ac:dyDescent="0.25">
      <c r="A15" s="9"/>
      <c r="B15" s="10"/>
      <c r="C15" s="9"/>
      <c r="D15" s="11"/>
      <c r="E15" s="9"/>
      <c r="F15" s="24"/>
      <c r="G15" s="24"/>
      <c r="H15" s="24"/>
      <c r="I15" s="25"/>
      <c r="J15" s="14"/>
      <c r="K15" s="16"/>
      <c r="L15" s="14"/>
      <c r="M15" s="14"/>
      <c r="N15" s="14"/>
      <c r="O15" s="14"/>
      <c r="P15" s="14"/>
    </row>
    <row r="16" spans="1:16" x14ac:dyDescent="0.25">
      <c r="A16" s="9"/>
      <c r="B16" s="10"/>
      <c r="C16" s="9"/>
      <c r="D16" s="11"/>
      <c r="E16" s="9"/>
      <c r="F16" s="14"/>
      <c r="G16" s="14"/>
      <c r="H16" s="14"/>
      <c r="I16" s="26"/>
      <c r="J16" s="14"/>
      <c r="K16" s="16"/>
      <c r="L16" s="14"/>
      <c r="M16" s="14"/>
      <c r="N16" s="14"/>
      <c r="O16" s="14"/>
      <c r="P16" s="14"/>
    </row>
    <row r="17" spans="1:16" x14ac:dyDescent="0.25">
      <c r="A17" s="39" t="s">
        <v>6</v>
      </c>
      <c r="B17" s="40"/>
      <c r="C17" s="40"/>
      <c r="D17" s="40"/>
      <c r="E17" s="40"/>
      <c r="F17" s="40"/>
      <c r="G17" s="40"/>
      <c r="H17" s="40"/>
      <c r="I17" s="59"/>
      <c r="J17" s="40"/>
      <c r="K17" s="40"/>
      <c r="L17" s="14"/>
      <c r="M17" s="14"/>
      <c r="N17" s="14"/>
      <c r="O17" s="14"/>
      <c r="P17" s="14"/>
    </row>
    <row r="18" spans="1:16" x14ac:dyDescent="0.25">
      <c r="A18" s="1">
        <v>1</v>
      </c>
      <c r="B18" s="7" t="s">
        <v>94</v>
      </c>
      <c r="C18" s="1">
        <v>56.3</v>
      </c>
      <c r="D18" s="4">
        <f>500/(594.31747775582-27.23842536447*C18+0.82112226871*POWER(C18,2)-0.00930733913*POWER(C18,3)+0.00004731582*POWER(C18,4)-0.00000009054*POWER(C18,5))</f>
        <v>1.1716868489280463</v>
      </c>
      <c r="E18" s="1" t="s">
        <v>33</v>
      </c>
      <c r="F18" s="22">
        <v>60</v>
      </c>
      <c r="G18" s="22">
        <v>65</v>
      </c>
      <c r="H18" s="22">
        <v>70</v>
      </c>
      <c r="I18" s="17">
        <f>MAX(F18,G18,H18)</f>
        <v>70</v>
      </c>
      <c r="J18" s="12">
        <f>D18*I18</f>
        <v>82.018079424963247</v>
      </c>
      <c r="K18" s="56">
        <v>1</v>
      </c>
      <c r="L18" s="14"/>
      <c r="M18" s="14"/>
      <c r="N18" s="14"/>
      <c r="O18" s="14"/>
      <c r="P18" s="14"/>
    </row>
    <row r="19" spans="1:16" x14ac:dyDescent="0.25">
      <c r="A19" s="14"/>
      <c r="B19" s="14"/>
      <c r="C19" s="15"/>
      <c r="D19" s="14"/>
      <c r="E19" s="14"/>
      <c r="F19" s="14"/>
      <c r="G19" s="14"/>
      <c r="H19" s="15"/>
      <c r="I19" s="14"/>
      <c r="J19" s="14"/>
      <c r="K19" s="14"/>
    </row>
    <row r="20" spans="1:16" x14ac:dyDescent="0.25">
      <c r="A20" s="14"/>
      <c r="B20" s="21"/>
      <c r="C20" s="15"/>
      <c r="D20" s="14"/>
      <c r="E20" s="14"/>
      <c r="F20" s="15"/>
      <c r="G20" s="14"/>
      <c r="H20" s="14"/>
      <c r="I20" s="14"/>
      <c r="J20" s="14"/>
      <c r="K20" s="14"/>
    </row>
    <row r="21" spans="1:16" x14ac:dyDescent="0.25">
      <c r="B21" s="20" t="s">
        <v>8</v>
      </c>
      <c r="D21" s="5"/>
      <c r="G21" s="6"/>
      <c r="H21" s="6"/>
    </row>
    <row r="22" spans="1:16" x14ac:dyDescent="0.25">
      <c r="B22" t="s">
        <v>99</v>
      </c>
      <c r="D22" s="5"/>
      <c r="G22" s="6"/>
      <c r="H22" s="6"/>
    </row>
    <row r="23" spans="1:16" x14ac:dyDescent="0.25">
      <c r="B23" t="s">
        <v>101</v>
      </c>
      <c r="D23" s="5"/>
      <c r="G23" s="6"/>
      <c r="H23" s="6"/>
    </row>
    <row r="24" spans="1:16" x14ac:dyDescent="0.25">
      <c r="D24" s="5"/>
      <c r="G24" s="6"/>
      <c r="H24" s="6"/>
    </row>
    <row r="25" spans="1:16" x14ac:dyDescent="0.25">
      <c r="D25" s="5"/>
      <c r="G25" s="6"/>
      <c r="H25" s="6"/>
    </row>
    <row r="26" spans="1:16" x14ac:dyDescent="0.25">
      <c r="B26" t="s">
        <v>11</v>
      </c>
      <c r="D26" s="5"/>
      <c r="G26" s="6"/>
      <c r="H26" s="6"/>
    </row>
    <row r="27" spans="1:16" x14ac:dyDescent="0.25">
      <c r="D27" s="5"/>
      <c r="G27" s="6"/>
      <c r="H27" s="6"/>
    </row>
    <row r="28" spans="1:16" x14ac:dyDescent="0.25">
      <c r="B28" t="s">
        <v>100</v>
      </c>
      <c r="D28" s="5"/>
      <c r="G28" s="6"/>
      <c r="H28" s="6"/>
    </row>
    <row r="29" spans="1:16" x14ac:dyDescent="0.25">
      <c r="C29" s="6"/>
      <c r="E29" s="14"/>
      <c r="F29" s="14"/>
      <c r="G29" s="14"/>
      <c r="H29" s="14"/>
      <c r="I29" s="14"/>
      <c r="J29" s="14"/>
      <c r="K29" s="14"/>
    </row>
  </sheetData>
  <mergeCells count="13">
    <mergeCell ref="I5:I6"/>
    <mergeCell ref="A9:K9"/>
    <mergeCell ref="A17:K17"/>
    <mergeCell ref="A1:K1"/>
    <mergeCell ref="A3:K3"/>
    <mergeCell ref="F5:H5"/>
    <mergeCell ref="J5:J6"/>
    <mergeCell ref="K5:K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поток</vt:lpstr>
      <vt:lpstr>2 поток</vt:lpstr>
      <vt:lpstr>3 поток</vt:lpstr>
      <vt:lpstr>Экипа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T101</cp:lastModifiedBy>
  <cp:lastPrinted>2013-04-17T09:26:18Z</cp:lastPrinted>
  <dcterms:created xsi:type="dcterms:W3CDTF">2013-04-12T16:49:47Z</dcterms:created>
  <dcterms:modified xsi:type="dcterms:W3CDTF">2014-06-14T11:50:23Z</dcterms:modified>
</cp:coreProperties>
</file>