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 activeTab="2"/>
  </bookViews>
  <sheets>
    <sheet name="1 поток" sheetId="2" r:id="rId1"/>
    <sheet name="2 поток" sheetId="1" r:id="rId2"/>
    <sheet name="3 поток" sheetId="4" r:id="rId3"/>
  </sheets>
  <calcPr calcId="125725"/>
</workbook>
</file>

<file path=xl/calcChain.xml><?xml version="1.0" encoding="utf-8"?>
<calcChain xmlns="http://schemas.openxmlformats.org/spreadsheetml/2006/main">
  <c r="H24" i="1"/>
  <c r="D24"/>
  <c r="H11" i="4"/>
  <c r="D11"/>
  <c r="H32" i="1"/>
  <c r="D32"/>
  <c r="H31"/>
  <c r="D31"/>
  <c r="H30"/>
  <c r="D30"/>
  <c r="H29"/>
  <c r="D29"/>
  <c r="H12"/>
  <c r="D12"/>
  <c r="H26"/>
  <c r="D26"/>
  <c r="H19" i="2"/>
  <c r="D19"/>
  <c r="H32"/>
  <c r="D32"/>
  <c r="H31"/>
  <c r="D31"/>
  <c r="H30"/>
  <c r="D30"/>
  <c r="H29"/>
  <c r="D29"/>
  <c r="H28"/>
  <c r="D28"/>
  <c r="H24"/>
  <c r="D24"/>
  <c r="H23"/>
  <c r="D23"/>
  <c r="I24" i="1" l="1"/>
  <c r="I11" i="4"/>
  <c r="I24" i="2"/>
  <c r="I29"/>
  <c r="I31" i="1"/>
  <c r="I12"/>
  <c r="I32"/>
  <c r="I23" i="2"/>
  <c r="I26" i="1"/>
  <c r="I28" i="2"/>
  <c r="I29" i="1"/>
  <c r="I30"/>
  <c r="I32" i="2"/>
  <c r="I19"/>
  <c r="I31"/>
  <c r="I30"/>
  <c r="D18" i="4" l="1"/>
  <c r="D19"/>
  <c r="D17"/>
  <c r="D14"/>
  <c r="D15"/>
  <c r="D13"/>
  <c r="D9"/>
  <c r="D10"/>
  <c r="D8"/>
  <c r="D8" i="1"/>
  <c r="D22"/>
  <c r="D23"/>
  <c r="D21"/>
  <c r="D16"/>
  <c r="D17"/>
  <c r="D18"/>
  <c r="D15"/>
  <c r="D11"/>
  <c r="D9"/>
  <c r="D10"/>
  <c r="D16" i="2"/>
  <c r="D15"/>
  <c r="D8"/>
  <c r="D9"/>
  <c r="D10"/>
  <c r="D11"/>
  <c r="H18" i="4"/>
  <c r="H19"/>
  <c r="H17"/>
  <c r="H15"/>
  <c r="H14"/>
  <c r="H13"/>
  <c r="H9"/>
  <c r="H10"/>
  <c r="H8"/>
  <c r="H23" i="1"/>
  <c r="H22"/>
  <c r="H21"/>
  <c r="H18"/>
  <c r="H16"/>
  <c r="H17"/>
  <c r="H15"/>
  <c r="H9"/>
  <c r="H10"/>
  <c r="H11"/>
  <c r="H8"/>
  <c r="H16" i="2"/>
  <c r="H15"/>
  <c r="H9"/>
  <c r="H10"/>
  <c r="H11"/>
  <c r="H8"/>
  <c r="I18" i="1" l="1"/>
  <c r="I22"/>
  <c r="I21"/>
  <c r="I23"/>
  <c r="I11"/>
  <c r="I10"/>
  <c r="I11" i="2"/>
  <c r="I10"/>
  <c r="I19" i="4"/>
  <c r="I18"/>
  <c r="I17"/>
  <c r="I15"/>
  <c r="I14"/>
  <c r="I13"/>
  <c r="I10"/>
  <c r="I9"/>
  <c r="I8"/>
  <c r="I9" i="1"/>
  <c r="I15"/>
  <c r="I16"/>
  <c r="I17"/>
  <c r="I15" i="2"/>
  <c r="I16"/>
  <c r="I8"/>
  <c r="I9" l="1"/>
  <c r="I8" i="1"/>
</calcChain>
</file>

<file path=xl/sharedStrings.xml><?xml version="1.0" encoding="utf-8"?>
<sst xmlns="http://schemas.openxmlformats.org/spreadsheetml/2006/main" count="140" uniqueCount="110">
  <si>
    <t>№ п/п</t>
  </si>
  <si>
    <t>ФИО</t>
  </si>
  <si>
    <t>Вес атлета</t>
  </si>
  <si>
    <t>Коэф. Уилкса</t>
  </si>
  <si>
    <t>Жим штанги лежа</t>
  </si>
  <si>
    <t xml:space="preserve">Место </t>
  </si>
  <si>
    <t>Судьи:</t>
  </si>
  <si>
    <t>Боковые:</t>
  </si>
  <si>
    <t>Коэф.</t>
  </si>
  <si>
    <t>Ст. судья:</t>
  </si>
  <si>
    <t>юноши до 66кг</t>
  </si>
  <si>
    <t>Главный секретарь:</t>
  </si>
  <si>
    <t>юноши до 83кг</t>
  </si>
  <si>
    <t>юноши свыше 83кг</t>
  </si>
  <si>
    <t>результат</t>
  </si>
  <si>
    <t>Протокол  Чемпионата Псковской области по  Пауэрлифтингу  07 июня 2014г.</t>
  </si>
  <si>
    <t>1 ПОТОК</t>
  </si>
  <si>
    <t>Жим лежа</t>
  </si>
  <si>
    <t>Результат</t>
  </si>
  <si>
    <t>2 ПОТОК</t>
  </si>
  <si>
    <t>3 ПОТОК</t>
  </si>
  <si>
    <t>девушки</t>
  </si>
  <si>
    <t>Протокол  Кубка Псковской области по  Жиму штанги лежа  11 октября 2014г.</t>
  </si>
  <si>
    <t xml:space="preserve">Женщины </t>
  </si>
  <si>
    <t>Женщины ЭК</t>
  </si>
  <si>
    <t>Олиферова Лолита</t>
  </si>
  <si>
    <t>Поддубная  Анна</t>
  </si>
  <si>
    <t>Иванова Анастасия</t>
  </si>
  <si>
    <t>Смирнова Алена</t>
  </si>
  <si>
    <t>Михайлова Татьяна</t>
  </si>
  <si>
    <t>Калганова Карина</t>
  </si>
  <si>
    <t>Зайцев Александр М.</t>
  </si>
  <si>
    <t>Матиеску Даниил</t>
  </si>
  <si>
    <t>Козырев Иван</t>
  </si>
  <si>
    <t>Андриевский Владислав</t>
  </si>
  <si>
    <t>Филиппук Никита</t>
  </si>
  <si>
    <t>Керекеткин Евгений</t>
  </si>
  <si>
    <t>Лукацкий Павел</t>
  </si>
  <si>
    <t>Сычева Надежда</t>
  </si>
  <si>
    <t>юниоры до 83кг</t>
  </si>
  <si>
    <t>юниоры до 105кг</t>
  </si>
  <si>
    <t>юниоры свыше 105кг</t>
  </si>
  <si>
    <t>Сетков Артем</t>
  </si>
  <si>
    <t>Медзялец Дмитрий</t>
  </si>
  <si>
    <t>Зайцев Александр С.</t>
  </si>
  <si>
    <t>Маевский Николай</t>
  </si>
  <si>
    <t>Карпун Юрий</t>
  </si>
  <si>
    <t>Сулейманов Фаиль</t>
  </si>
  <si>
    <t>Сахаров Никита</t>
  </si>
  <si>
    <t>Ефимов Александр</t>
  </si>
  <si>
    <t>Павлов Александр</t>
  </si>
  <si>
    <t>Никитин Никита</t>
  </si>
  <si>
    <t>Гилимянов Ильшат</t>
  </si>
  <si>
    <t>мужчины до 83кг</t>
  </si>
  <si>
    <t>Владимиров евгений</t>
  </si>
  <si>
    <t>Соколов сергей</t>
  </si>
  <si>
    <t>Нищик Евгений</t>
  </si>
  <si>
    <t>мужчины до 105кг</t>
  </si>
  <si>
    <t>мужчины свыше 105кг</t>
  </si>
  <si>
    <t xml:space="preserve">мужчины ЭК </t>
  </si>
  <si>
    <t>Федотов Тимур</t>
  </si>
  <si>
    <t>Бондаренко Сергей</t>
  </si>
  <si>
    <t>Никифоров Алексей</t>
  </si>
  <si>
    <t>Любанов Алексей</t>
  </si>
  <si>
    <t>Павлусенко иван</t>
  </si>
  <si>
    <t>Алексеев Дмитрий</t>
  </si>
  <si>
    <t>Васильев Виктор</t>
  </si>
  <si>
    <t>Иванов Олег В.</t>
  </si>
  <si>
    <t>Журавлев Александр</t>
  </si>
  <si>
    <t>Рябов Артем</t>
  </si>
  <si>
    <t>Коваль Антон</t>
  </si>
  <si>
    <t>Заварин Алексей</t>
  </si>
  <si>
    <t>Баслаков Кирилл</t>
  </si>
  <si>
    <t>Иванов Олег А.</t>
  </si>
  <si>
    <t>40x</t>
  </si>
  <si>
    <t>42,5x</t>
  </si>
  <si>
    <t>55x</t>
  </si>
  <si>
    <t>32,5x</t>
  </si>
  <si>
    <t>52,5x</t>
  </si>
  <si>
    <t>80x</t>
  </si>
  <si>
    <t>82,5x</t>
  </si>
  <si>
    <t>90x</t>
  </si>
  <si>
    <t>92,5x</t>
  </si>
  <si>
    <t>120x</t>
  </si>
  <si>
    <t>150x</t>
  </si>
  <si>
    <t>137,5x</t>
  </si>
  <si>
    <t>172,5x</t>
  </si>
  <si>
    <t>97,5x</t>
  </si>
  <si>
    <t>100x</t>
  </si>
  <si>
    <t>130x</t>
  </si>
  <si>
    <t>132,5x</t>
  </si>
  <si>
    <t>145x</t>
  </si>
  <si>
    <t>147,5x</t>
  </si>
  <si>
    <t>162,5x</t>
  </si>
  <si>
    <t>165x</t>
  </si>
  <si>
    <t>207,5x</t>
  </si>
  <si>
    <t>155x</t>
  </si>
  <si>
    <t>200x</t>
  </si>
  <si>
    <t>Ст. судья:Катющева Т</t>
  </si>
  <si>
    <t>Боковые: Иванов Ю, Федотов Б</t>
  </si>
  <si>
    <t>Главный секретарь: Егорова Ю</t>
  </si>
  <si>
    <t>Ст. судья: Катющева Т</t>
  </si>
  <si>
    <t>Боковые:Еремеев А., Иванов Ю.</t>
  </si>
  <si>
    <t>Главный секретарь: Егорова Ю.</t>
  </si>
  <si>
    <t>Иванов Ю.</t>
  </si>
  <si>
    <t>Катющева Т., Нищик Е.</t>
  </si>
  <si>
    <t>Егорова Ю.</t>
  </si>
  <si>
    <t>125х</t>
  </si>
  <si>
    <t>Главный судья: Еремеев А. - 1к.</t>
  </si>
  <si>
    <t>Главный судья: Еремеев А - 1к.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</si>
</sst>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,##0.000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164" fontId="0" fillId="0" borderId="0" xfId="0" applyNumberFormat="1"/>
    <xf numFmtId="165" fontId="0" fillId="0" borderId="0" xfId="0" applyNumberFormat="1"/>
    <xf numFmtId="0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164" fontId="0" fillId="0" borderId="0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165" fontId="0" fillId="0" borderId="3" xfId="0" applyNumberFormat="1" applyFill="1" applyBorder="1"/>
    <xf numFmtId="0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/>
    <xf numFmtId="0" fontId="0" fillId="0" borderId="1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/>
    <xf numFmtId="165" fontId="0" fillId="0" borderId="7" xfId="0" applyNumberFormat="1" applyFill="1" applyBorder="1"/>
    <xf numFmtId="165" fontId="0" fillId="0" borderId="0" xfId="0" applyNumberForma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8" xfId="0" applyFill="1" applyBorder="1"/>
    <xf numFmtId="0" fontId="0" fillId="0" borderId="10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7" xfId="0" applyBorder="1" applyAlignment="1"/>
    <xf numFmtId="0" fontId="0" fillId="0" borderId="3" xfId="0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opLeftCell="A13" zoomScaleNormal="100" workbookViewId="0">
      <selection activeCell="B38" sqref="B38"/>
    </sheetView>
  </sheetViews>
  <sheetFormatPr defaultRowHeight="15"/>
  <cols>
    <col min="1" max="1" width="3.140625" customWidth="1"/>
    <col min="2" max="2" width="29.85546875" customWidth="1"/>
    <col min="3" max="3" width="6.85546875" customWidth="1"/>
    <col min="4" max="4" width="10" style="5" customWidth="1"/>
    <col min="5" max="5" width="8.140625" customWidth="1"/>
    <col min="6" max="6" width="7.140625" customWidth="1"/>
    <col min="7" max="7" width="7.85546875" style="6" customWidth="1"/>
    <col min="8" max="8" width="6.42578125" style="6" customWidth="1"/>
    <col min="9" max="9" width="11.28515625" customWidth="1"/>
    <col min="10" max="10" width="6.85546875" customWidth="1"/>
    <col min="11" max="11" width="6.5703125" customWidth="1"/>
  </cols>
  <sheetData>
    <row r="1" spans="1:11">
      <c r="A1" s="52" t="s">
        <v>22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8.75">
      <c r="A3" s="53" t="s">
        <v>16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s="2" customFormat="1" ht="32.25" customHeight="1">
      <c r="A5" s="55" t="s">
        <v>0</v>
      </c>
      <c r="B5" s="55" t="s">
        <v>1</v>
      </c>
      <c r="C5" s="55" t="s">
        <v>2</v>
      </c>
      <c r="D5" s="57" t="s">
        <v>3</v>
      </c>
      <c r="E5" s="59" t="s">
        <v>17</v>
      </c>
      <c r="F5" s="60"/>
      <c r="G5" s="60"/>
      <c r="H5" s="61" t="s">
        <v>14</v>
      </c>
      <c r="I5" s="55" t="s">
        <v>8</v>
      </c>
      <c r="J5" s="55" t="s">
        <v>5</v>
      </c>
    </row>
    <row r="6" spans="1:11" ht="24.75" customHeight="1">
      <c r="A6" s="56"/>
      <c r="B6" s="56"/>
      <c r="C6" s="56"/>
      <c r="D6" s="58"/>
      <c r="E6" s="3">
        <v>1</v>
      </c>
      <c r="F6" s="7">
        <v>2</v>
      </c>
      <c r="G6" s="7">
        <v>3</v>
      </c>
      <c r="H6" s="62"/>
      <c r="I6" s="56"/>
      <c r="J6" s="56"/>
    </row>
    <row r="7" spans="1:11" ht="21" customHeight="1" thickBot="1">
      <c r="A7" s="50" t="s">
        <v>21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1" ht="18" customHeight="1" thickBot="1">
      <c r="A8" s="1">
        <v>1</v>
      </c>
      <c r="B8" s="29" t="s">
        <v>25</v>
      </c>
      <c r="C8" s="1">
        <v>72.7</v>
      </c>
      <c r="D8" s="4">
        <f>500/(594.31747775582-27.23842536447*C8+0.82112226871*POWER(C8,2)-0.00930733913*POWER(C8,3)+0.00004731582*POWER(C8,4)-0.00000009054*POWER(C8,5))</f>
        <v>0.96982109711855191</v>
      </c>
      <c r="E8" s="18">
        <v>35</v>
      </c>
      <c r="F8" s="40">
        <v>42.5</v>
      </c>
      <c r="G8" s="21" t="s">
        <v>78</v>
      </c>
      <c r="H8" s="17">
        <f>MAX(E8,F8,G8)</f>
        <v>42.5</v>
      </c>
      <c r="I8" s="11">
        <f>D8*H8</f>
        <v>41.217396627538456</v>
      </c>
      <c r="J8" s="11">
        <v>1</v>
      </c>
      <c r="K8" s="6"/>
    </row>
    <row r="9" spans="1:11" ht="17.25" customHeight="1" thickBot="1">
      <c r="A9" s="1">
        <v>2</v>
      </c>
      <c r="B9" s="30" t="s">
        <v>26</v>
      </c>
      <c r="C9" s="1">
        <v>53.6</v>
      </c>
      <c r="D9" s="4">
        <f t="shared" ref="D9:D11" si="0">500/(594.31747775582-27.23842536447*C9+0.82112226871*POWER(C9,2)-0.00930733913*POWER(C9,3)+0.00004731582*POWER(C9,4)-0.00000009054*POWER(C9,5))</f>
        <v>1.2176401485140933</v>
      </c>
      <c r="E9" s="40">
        <v>27.5</v>
      </c>
      <c r="F9" s="21">
        <v>30</v>
      </c>
      <c r="G9" s="21" t="s">
        <v>77</v>
      </c>
      <c r="H9" s="17">
        <f t="shared" ref="H9:H11" si="1">MAX(E9,F9,G9)</f>
        <v>30</v>
      </c>
      <c r="I9" s="11">
        <f>D9*H9</f>
        <v>36.5292044554228</v>
      </c>
      <c r="J9" s="12"/>
    </row>
    <row r="10" spans="1:11" ht="15.75" customHeight="1" thickBot="1">
      <c r="A10" s="1">
        <v>3</v>
      </c>
      <c r="B10" s="30" t="s">
        <v>27</v>
      </c>
      <c r="C10" s="1">
        <v>59</v>
      </c>
      <c r="D10" s="4">
        <f t="shared" si="0"/>
        <v>1.1295386012171793</v>
      </c>
      <c r="E10" s="18">
        <v>37.5</v>
      </c>
      <c r="F10" s="21" t="s">
        <v>74</v>
      </c>
      <c r="G10" s="21" t="s">
        <v>74</v>
      </c>
      <c r="H10" s="17">
        <f t="shared" si="1"/>
        <v>37.5</v>
      </c>
      <c r="I10" s="11">
        <f>D10*H10</f>
        <v>42.357697545644221</v>
      </c>
      <c r="J10" s="12">
        <v>3</v>
      </c>
    </row>
    <row r="11" spans="1:11" ht="15.75" customHeight="1" thickBot="1">
      <c r="A11" s="1">
        <v>4</v>
      </c>
      <c r="B11" s="30" t="s">
        <v>28</v>
      </c>
      <c r="C11" s="1">
        <v>62.6</v>
      </c>
      <c r="D11" s="4">
        <f t="shared" si="0"/>
        <v>1.0791577011762636</v>
      </c>
      <c r="E11" s="18">
        <v>37.5</v>
      </c>
      <c r="F11" s="21">
        <v>40</v>
      </c>
      <c r="G11" s="40" t="s">
        <v>75</v>
      </c>
      <c r="H11" s="17">
        <f t="shared" si="1"/>
        <v>40</v>
      </c>
      <c r="I11" s="11">
        <f>D11*H11</f>
        <v>43.166308047050549</v>
      </c>
      <c r="J11" s="12">
        <v>2</v>
      </c>
    </row>
    <row r="12" spans="1:11" ht="15.75" customHeight="1">
      <c r="A12" s="1"/>
      <c r="B12" s="9"/>
      <c r="C12" s="8"/>
      <c r="D12" s="10"/>
      <c r="E12" s="8"/>
      <c r="F12" s="19"/>
      <c r="G12" s="22"/>
      <c r="H12" s="22"/>
      <c r="I12" s="23"/>
      <c r="J12" s="13"/>
      <c r="K12" s="15"/>
    </row>
    <row r="13" spans="1:11" ht="15.75" customHeight="1">
      <c r="A13" s="38"/>
      <c r="B13" s="48" t="s">
        <v>23</v>
      </c>
      <c r="C13" s="8"/>
      <c r="D13" s="10"/>
      <c r="E13" s="8"/>
      <c r="F13" s="13"/>
      <c r="G13" s="14"/>
      <c r="H13" s="14"/>
      <c r="I13" s="24"/>
      <c r="J13" s="13"/>
      <c r="K13" s="15"/>
    </row>
    <row r="14" spans="1:11" ht="0.75" customHeight="1" thickBot="1">
      <c r="A14" s="8"/>
      <c r="B14" s="37"/>
      <c r="C14" s="37"/>
      <c r="D14" s="37"/>
      <c r="E14" s="37"/>
      <c r="F14" s="37"/>
      <c r="G14" s="37"/>
      <c r="H14" s="37"/>
      <c r="I14" s="36"/>
      <c r="J14" s="37"/>
      <c r="K14" s="37"/>
    </row>
    <row r="15" spans="1:11" ht="16.5" thickBot="1">
      <c r="A15" s="1">
        <v>1</v>
      </c>
      <c r="B15" s="31" t="s">
        <v>29</v>
      </c>
      <c r="C15" s="1">
        <v>65.599999999999994</v>
      </c>
      <c r="D15" s="4">
        <f>500/(594.31747775582-27.23842536447*C15+0.82112226871*POWER(C15,2)-0.00930733913*POWER(C15,3)+0.00004731582*POWER(C15,4)-0.00000009054*POWER(C15,5))</f>
        <v>1.0420108919860893</v>
      </c>
      <c r="E15" s="21">
        <v>30</v>
      </c>
      <c r="F15" s="21">
        <v>35</v>
      </c>
      <c r="G15" s="21">
        <v>37.5</v>
      </c>
      <c r="H15" s="17">
        <f>MAX(E15,F15,G15)</f>
        <v>37.5</v>
      </c>
      <c r="I15" s="11">
        <f>D15*H15</f>
        <v>39.075408449478353</v>
      </c>
      <c r="J15" s="11">
        <v>2</v>
      </c>
    </row>
    <row r="16" spans="1:11" ht="16.5" thickBot="1">
      <c r="A16" s="1">
        <v>2</v>
      </c>
      <c r="B16" s="30" t="s">
        <v>30</v>
      </c>
      <c r="C16" s="1">
        <v>58.1</v>
      </c>
      <c r="D16" s="4">
        <f t="shared" ref="D16" si="2">500/(594.31747775582-27.23842536447*C16+0.82112226871*POWER(C16,2)-0.00930733913*POWER(C16,3)+0.00004731582*POWER(C16,4)-0.00000009054*POWER(C16,5))</f>
        <v>1.1431660562653096</v>
      </c>
      <c r="E16" s="21">
        <v>50</v>
      </c>
      <c r="F16" s="21" t="s">
        <v>76</v>
      </c>
      <c r="G16" s="21" t="s">
        <v>76</v>
      </c>
      <c r="H16" s="17">
        <f t="shared" ref="H16" si="3">MAX(E16,F16,G16)</f>
        <v>50</v>
      </c>
      <c r="I16" s="11">
        <f>D16*H16</f>
        <v>57.158302813265479</v>
      </c>
      <c r="J16" s="11">
        <v>1</v>
      </c>
    </row>
    <row r="17" spans="1:11">
      <c r="B17" s="8"/>
      <c r="C17" s="8"/>
      <c r="D17" s="10"/>
      <c r="E17" s="8"/>
      <c r="F17" s="8"/>
      <c r="G17" s="25"/>
      <c r="H17" s="25"/>
      <c r="I17" s="23"/>
      <c r="J17" s="13"/>
      <c r="K17" s="8"/>
    </row>
    <row r="18" spans="1:11">
      <c r="A18" s="35"/>
      <c r="B18" s="47" t="s">
        <v>24</v>
      </c>
      <c r="C18" s="36"/>
      <c r="D18" s="36"/>
      <c r="E18" s="36"/>
      <c r="F18" s="36"/>
      <c r="G18" s="36"/>
      <c r="H18" s="36"/>
      <c r="I18" s="36"/>
      <c r="J18" s="36"/>
      <c r="K18" s="36"/>
    </row>
    <row r="19" spans="1:11">
      <c r="A19" s="1">
        <v>1</v>
      </c>
      <c r="B19" s="32" t="s">
        <v>38</v>
      </c>
      <c r="C19" s="1">
        <v>56.7</v>
      </c>
      <c r="D19" s="4">
        <f>500/(594.31747775582-27.23842536447*C19+0.82112226871*POWER(C19,2)-0.00930733913*POWER(C19,3)+0.00004731582*POWER(C19,4)-0.00000009054*POWER(C19,5))</f>
        <v>1.165202471288707</v>
      </c>
      <c r="E19" s="21">
        <v>65</v>
      </c>
      <c r="F19" s="21">
        <v>70</v>
      </c>
      <c r="G19" s="21">
        <v>75</v>
      </c>
      <c r="H19" s="17">
        <f>MAX(E19,F19,G19)</f>
        <v>75</v>
      </c>
      <c r="I19" s="11">
        <f>D19*H19</f>
        <v>87.390185346653027</v>
      </c>
      <c r="J19" s="11">
        <v>1</v>
      </c>
    </row>
    <row r="20" spans="1:11">
      <c r="B20" s="8"/>
      <c r="C20" s="8"/>
      <c r="D20" s="10"/>
      <c r="E20" s="45"/>
      <c r="F20" s="25"/>
      <c r="G20" s="25"/>
      <c r="H20" s="23"/>
      <c r="I20" s="13"/>
      <c r="J20" s="8"/>
    </row>
    <row r="21" spans="1:11">
      <c r="A21" s="8"/>
      <c r="B21" s="8"/>
      <c r="C21" s="8"/>
      <c r="D21" s="10"/>
      <c r="E21" s="45"/>
      <c r="F21" s="25"/>
      <c r="G21" s="25"/>
      <c r="H21" s="23"/>
      <c r="I21" s="13"/>
      <c r="J21" s="8"/>
    </row>
    <row r="22" spans="1:11" ht="15.75" thickBot="1">
      <c r="A22" s="38"/>
      <c r="B22" s="39" t="s">
        <v>10</v>
      </c>
      <c r="C22" s="34"/>
      <c r="D22" s="34"/>
      <c r="E22" s="39"/>
      <c r="F22" s="34"/>
      <c r="G22" s="34"/>
      <c r="H22" s="34"/>
      <c r="I22" s="34"/>
      <c r="J22" s="34"/>
    </row>
    <row r="23" spans="1:11" ht="15" customHeight="1" thickBot="1">
      <c r="A23" s="1">
        <v>1</v>
      </c>
      <c r="B23" s="31" t="s">
        <v>31</v>
      </c>
      <c r="C23" s="1">
        <v>64.7</v>
      </c>
      <c r="D23" s="4">
        <f t="shared" ref="D23:D24" si="4">500/(-216.0475144+16.2606339*C23-0.002388645*POWER(C23,2)-0.00113732*POWER(C23,3)+0.00000701863*POWER(C23,4)-0.00000001291*POWER(C23,5))</f>
        <v>0.79829140521730146</v>
      </c>
      <c r="E23" s="21">
        <v>75</v>
      </c>
      <c r="F23" s="21">
        <v>80</v>
      </c>
      <c r="G23" s="21" t="s">
        <v>80</v>
      </c>
      <c r="H23" s="17">
        <f>MAX(E23,F23,G23)</f>
        <v>80</v>
      </c>
      <c r="I23" s="11">
        <f>D23*H23</f>
        <v>63.863312417384115</v>
      </c>
      <c r="J23" s="11">
        <v>2</v>
      </c>
    </row>
    <row r="24" spans="1:11" ht="15" customHeight="1" thickBot="1">
      <c r="A24" s="1">
        <v>2</v>
      </c>
      <c r="B24" s="30" t="s">
        <v>32</v>
      </c>
      <c r="C24" s="1">
        <v>63.2</v>
      </c>
      <c r="D24" s="4">
        <f t="shared" si="4"/>
        <v>0.81441034062801987</v>
      </c>
      <c r="E24" s="21">
        <v>85</v>
      </c>
      <c r="F24" s="21">
        <v>90</v>
      </c>
      <c r="G24" s="21" t="s">
        <v>82</v>
      </c>
      <c r="H24" s="17">
        <f t="shared" ref="H24" si="5">MAX(E24,F24,G24)</f>
        <v>90</v>
      </c>
      <c r="I24" s="11">
        <f>D24*H24</f>
        <v>73.296930656521795</v>
      </c>
      <c r="J24" s="11">
        <v>1</v>
      </c>
    </row>
    <row r="25" spans="1:11">
      <c r="B25" s="9"/>
      <c r="C25" s="8"/>
      <c r="D25" s="10"/>
      <c r="E25" s="46"/>
      <c r="F25" s="13"/>
      <c r="G25" s="13"/>
      <c r="H25" s="14"/>
      <c r="I25" s="13"/>
      <c r="J25" s="15"/>
    </row>
    <row r="26" spans="1:11">
      <c r="A26" s="8"/>
      <c r="B26" s="9"/>
      <c r="C26" s="8"/>
      <c r="D26" s="10"/>
      <c r="E26" s="46"/>
      <c r="F26" s="13"/>
      <c r="G26" s="13"/>
      <c r="H26" s="16"/>
      <c r="I26" s="13"/>
      <c r="J26" s="15"/>
    </row>
    <row r="27" spans="1:11" ht="15.75" thickBot="1">
      <c r="A27" s="38"/>
      <c r="B27" s="39" t="s">
        <v>12</v>
      </c>
      <c r="C27" s="34"/>
      <c r="D27" s="34"/>
      <c r="E27" s="39"/>
      <c r="F27" s="34"/>
      <c r="G27" s="34"/>
      <c r="H27" s="34"/>
      <c r="I27" s="34"/>
      <c r="J27" s="34"/>
    </row>
    <row r="28" spans="1:11" ht="15" customHeight="1" thickBot="1">
      <c r="A28" s="1">
        <v>1</v>
      </c>
      <c r="B28" s="31" t="s">
        <v>33</v>
      </c>
      <c r="C28" s="1">
        <v>73</v>
      </c>
      <c r="D28" s="4">
        <f>500/(-216.0475144+16.2606339*C28-0.002388645*POWER(C28,2)-0.00113732*POWER(C28,3)+0.00000701863*POWER(C28,4)-0.00000001291*POWER(C28,5))</f>
        <v>0.72635751825856454</v>
      </c>
      <c r="E28" s="21">
        <v>80</v>
      </c>
      <c r="F28" s="21">
        <v>85</v>
      </c>
      <c r="G28" s="21" t="s">
        <v>81</v>
      </c>
      <c r="H28" s="17">
        <f>MAX(E28,F28,G28)</f>
        <v>85</v>
      </c>
      <c r="I28" s="11">
        <f>D28*H28</f>
        <v>61.740389051977985</v>
      </c>
      <c r="J28" s="11">
        <v>3</v>
      </c>
    </row>
    <row r="29" spans="1:11" ht="16.5" thickBot="1">
      <c r="A29" s="1">
        <v>2</v>
      </c>
      <c r="B29" s="30" t="s">
        <v>34</v>
      </c>
      <c r="C29" s="1">
        <v>74.099999999999994</v>
      </c>
      <c r="D29" s="4">
        <f t="shared" ref="D29:D32" si="6">500/(-216.0475144+16.2606339*C29-0.002388645*POWER(C29,2)-0.00113732*POWER(C29,3)+0.00000701863*POWER(C29,4)-0.00000001291*POWER(C29,5))</f>
        <v>0.71862543061997008</v>
      </c>
      <c r="E29" s="21">
        <v>90</v>
      </c>
      <c r="F29" s="21">
        <v>95</v>
      </c>
      <c r="G29" s="21">
        <v>97.5</v>
      </c>
      <c r="H29" s="17">
        <f t="shared" ref="H29:H32" si="7">MAX(E29,F29,G29)</f>
        <v>97.5</v>
      </c>
      <c r="I29" s="11">
        <f>D29*H29</f>
        <v>70.065979485447087</v>
      </c>
      <c r="J29" s="11">
        <v>1</v>
      </c>
    </row>
    <row r="30" spans="1:11" ht="16.5" thickBot="1">
      <c r="A30" s="1">
        <v>3</v>
      </c>
      <c r="B30" s="30" t="s">
        <v>35</v>
      </c>
      <c r="C30" s="1">
        <v>71.3</v>
      </c>
      <c r="D30" s="4">
        <f t="shared" si="6"/>
        <v>0.73904214930758305</v>
      </c>
      <c r="E30" s="21">
        <v>80</v>
      </c>
      <c r="F30" s="21">
        <v>85</v>
      </c>
      <c r="G30" s="21">
        <v>92.5</v>
      </c>
      <c r="H30" s="17">
        <f t="shared" si="7"/>
        <v>92.5</v>
      </c>
      <c r="I30" s="11">
        <f>D30*H30</f>
        <v>68.361398810951428</v>
      </c>
      <c r="J30" s="12">
        <v>2</v>
      </c>
    </row>
    <row r="31" spans="1:11" ht="16.5" thickBot="1">
      <c r="A31" s="1">
        <v>4</v>
      </c>
      <c r="B31" s="30" t="s">
        <v>36</v>
      </c>
      <c r="C31" s="1">
        <v>79.7</v>
      </c>
      <c r="D31" s="4">
        <f t="shared" si="6"/>
        <v>0.68432263099889201</v>
      </c>
      <c r="E31" s="43">
        <v>80</v>
      </c>
      <c r="F31" s="1">
        <v>85</v>
      </c>
      <c r="G31" s="1" t="s">
        <v>81</v>
      </c>
      <c r="H31" s="17">
        <f t="shared" si="7"/>
        <v>85</v>
      </c>
      <c r="I31" s="11">
        <f>D31*H31</f>
        <v>58.167423634905823</v>
      </c>
      <c r="J31" s="1"/>
    </row>
    <row r="32" spans="1:11" ht="15" customHeight="1" thickBot="1">
      <c r="A32" s="1">
        <v>5</v>
      </c>
      <c r="B32" s="30" t="s">
        <v>37</v>
      </c>
      <c r="C32" s="1">
        <v>76.099999999999994</v>
      </c>
      <c r="D32" s="4">
        <f t="shared" si="6"/>
        <v>0.70545133818711192</v>
      </c>
      <c r="E32" s="43">
        <v>70</v>
      </c>
      <c r="F32" s="1">
        <v>75</v>
      </c>
      <c r="G32" s="1" t="s">
        <v>79</v>
      </c>
      <c r="H32" s="17">
        <f t="shared" si="7"/>
        <v>75</v>
      </c>
      <c r="I32" s="11">
        <f>D32*H32</f>
        <v>52.908850364033391</v>
      </c>
      <c r="J32" s="1"/>
    </row>
    <row r="33" spans="1:11" ht="15" customHeight="1">
      <c r="B33" s="8"/>
      <c r="C33" s="8"/>
      <c r="D33" s="10"/>
      <c r="E33" s="8"/>
      <c r="F33" s="8"/>
      <c r="G33" s="8"/>
      <c r="H33" s="8"/>
      <c r="I33" s="23"/>
      <c r="J33" s="13"/>
      <c r="K33" s="8"/>
    </row>
    <row r="34" spans="1:11" ht="15" customHeight="1">
      <c r="A34" s="8"/>
      <c r="B34" s="20" t="s">
        <v>6</v>
      </c>
    </row>
    <row r="35" spans="1:11" ht="15" customHeight="1">
      <c r="B35" t="s">
        <v>98</v>
      </c>
    </row>
    <row r="36" spans="1:11">
      <c r="B36" t="s">
        <v>99</v>
      </c>
    </row>
    <row r="38" spans="1:11">
      <c r="B38" t="s">
        <v>108</v>
      </c>
    </row>
    <row r="40" spans="1:11">
      <c r="B40" t="s">
        <v>100</v>
      </c>
      <c r="C40" s="6"/>
    </row>
  </sheetData>
  <mergeCells count="12">
    <mergeCell ref="A7:K7"/>
    <mergeCell ref="A1:K1"/>
    <mergeCell ref="A3:K3"/>
    <mergeCell ref="A4:K4"/>
    <mergeCell ref="A5:A6"/>
    <mergeCell ref="B5:B6"/>
    <mergeCell ref="C5:C6"/>
    <mergeCell ref="D5:D6"/>
    <mergeCell ref="J5:J6"/>
    <mergeCell ref="E5:G5"/>
    <mergeCell ref="H5:H6"/>
    <mergeCell ref="I5:I6"/>
  </mergeCells>
  <printOptions horizontalCentered="1" verticalCentered="1"/>
  <pageMargins left="0.11811023622047245" right="0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topLeftCell="A10" zoomScaleNormal="100" workbookViewId="0">
      <selection activeCell="B38" sqref="B38"/>
    </sheetView>
  </sheetViews>
  <sheetFormatPr defaultRowHeight="15"/>
  <cols>
    <col min="1" max="1" width="4" customWidth="1"/>
    <col min="2" max="2" width="29.28515625" customWidth="1"/>
    <col min="3" max="3" width="7.85546875" style="6" customWidth="1"/>
    <col min="4" max="4" width="10" customWidth="1"/>
    <col min="5" max="5" width="9.28515625" customWidth="1"/>
    <col min="6" max="6" width="7.42578125" customWidth="1"/>
    <col min="7" max="7" width="7.7109375" customWidth="1"/>
    <col min="8" max="8" width="7.42578125" customWidth="1"/>
    <col min="9" max="9" width="10" customWidth="1"/>
    <col min="10" max="10" width="7.85546875" customWidth="1"/>
  </cols>
  <sheetData>
    <row r="1" spans="1:11">
      <c r="A1" s="66" t="s">
        <v>22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8.75">
      <c r="A3" s="53" t="s">
        <v>19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8.7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s="2" customFormat="1" ht="33.75" customHeight="1">
      <c r="A5" s="55" t="s">
        <v>0</v>
      </c>
      <c r="B5" s="55" t="s">
        <v>1</v>
      </c>
      <c r="C5" s="55" t="s">
        <v>2</v>
      </c>
      <c r="D5" s="57" t="s">
        <v>3</v>
      </c>
      <c r="E5" s="67" t="s">
        <v>4</v>
      </c>
      <c r="F5" s="68"/>
      <c r="G5" s="69"/>
      <c r="H5" s="61" t="s">
        <v>18</v>
      </c>
      <c r="I5" s="55" t="s">
        <v>8</v>
      </c>
      <c r="J5" s="55" t="s">
        <v>5</v>
      </c>
    </row>
    <row r="6" spans="1:11" s="2" customFormat="1" ht="22.5" customHeight="1">
      <c r="A6" s="56"/>
      <c r="B6" s="56"/>
      <c r="C6" s="56"/>
      <c r="D6" s="58"/>
      <c r="E6" s="3">
        <v>1</v>
      </c>
      <c r="F6" s="3">
        <v>2</v>
      </c>
      <c r="G6" s="3">
        <v>3</v>
      </c>
      <c r="H6" s="62"/>
      <c r="I6" s="56"/>
      <c r="J6" s="56"/>
    </row>
    <row r="7" spans="1:11" ht="15" customHeight="1" thickBot="1">
      <c r="A7" s="50" t="s">
        <v>13</v>
      </c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1" ht="15" customHeight="1" thickBot="1">
      <c r="A8" s="1">
        <v>1</v>
      </c>
      <c r="B8" s="31" t="s">
        <v>42</v>
      </c>
      <c r="C8" s="1">
        <v>110.3</v>
      </c>
      <c r="D8" s="4">
        <f t="shared" ref="D8:D10" si="0">500/(-216.0475144+16.2606339*C8-0.002388645*POWER(C8,2)-0.00113732*POWER(C8,3)+0.00000701863*POWER(C8,4)-0.00000001291*POWER(C8,5))</f>
        <v>0.58800429120879305</v>
      </c>
      <c r="E8" s="21">
        <v>135</v>
      </c>
      <c r="F8" s="21">
        <v>142.5</v>
      </c>
      <c r="G8" s="21" t="s">
        <v>92</v>
      </c>
      <c r="H8" s="17">
        <f>MAX(E8,F8,G8)</f>
        <v>142.5</v>
      </c>
      <c r="I8" s="11">
        <f>D8*H8</f>
        <v>83.79061149725301</v>
      </c>
      <c r="J8" s="11"/>
    </row>
    <row r="9" spans="1:11" ht="15" customHeight="1" thickBot="1">
      <c r="A9" s="1">
        <v>2</v>
      </c>
      <c r="B9" s="30" t="s">
        <v>43</v>
      </c>
      <c r="C9" s="1">
        <v>105.3</v>
      </c>
      <c r="D9" s="4">
        <f t="shared" si="0"/>
        <v>0.59695810232426005</v>
      </c>
      <c r="E9" s="21">
        <v>155</v>
      </c>
      <c r="F9" s="21">
        <v>160</v>
      </c>
      <c r="G9" s="21" t="s">
        <v>94</v>
      </c>
      <c r="H9" s="17">
        <f t="shared" ref="H9:H12" si="1">MAX(E9,F9,G9)</f>
        <v>160</v>
      </c>
      <c r="I9" s="11">
        <f>D9*H9</f>
        <v>95.513296371881609</v>
      </c>
      <c r="J9" s="11">
        <v>1</v>
      </c>
    </row>
    <row r="10" spans="1:11" ht="16.5" thickBot="1">
      <c r="A10" s="1">
        <v>3</v>
      </c>
      <c r="B10" s="30" t="s">
        <v>44</v>
      </c>
      <c r="C10" s="1">
        <v>88.3</v>
      </c>
      <c r="D10" s="4">
        <f t="shared" si="0"/>
        <v>0.6447365475694592</v>
      </c>
      <c r="E10" s="44">
        <v>130</v>
      </c>
      <c r="F10" s="11" t="s">
        <v>85</v>
      </c>
      <c r="G10" s="11">
        <v>137.5</v>
      </c>
      <c r="H10" s="17">
        <f t="shared" si="1"/>
        <v>137.5</v>
      </c>
      <c r="I10" s="11">
        <f>D10*H10</f>
        <v>88.651275290800641</v>
      </c>
      <c r="J10" s="12">
        <v>2</v>
      </c>
    </row>
    <row r="11" spans="1:11" ht="16.5" thickBot="1">
      <c r="A11" s="1">
        <v>4</v>
      </c>
      <c r="B11" s="30" t="s">
        <v>45</v>
      </c>
      <c r="C11" s="1">
        <v>87.5</v>
      </c>
      <c r="D11" s="4">
        <f>500/(-216.0475144+16.2606339*C11-0.002388645*POWER(C11,2)-0.00113732*POWER(C11,3)+0.00000701863*POWER(C11,4)-0.00000001291*POWER(C11,5))</f>
        <v>0.64787232003034956</v>
      </c>
      <c r="E11" s="44">
        <v>120</v>
      </c>
      <c r="F11" s="11">
        <v>125</v>
      </c>
      <c r="G11" s="11" t="s">
        <v>89</v>
      </c>
      <c r="H11" s="17">
        <f t="shared" si="1"/>
        <v>125</v>
      </c>
      <c r="I11" s="11">
        <f>D11*H11</f>
        <v>80.984040003793694</v>
      </c>
      <c r="J11" s="12"/>
    </row>
    <row r="12" spans="1:11" ht="16.5" thickBot="1">
      <c r="A12" s="1">
        <v>5</v>
      </c>
      <c r="B12" s="30" t="s">
        <v>46</v>
      </c>
      <c r="C12" s="1">
        <v>89.4</v>
      </c>
      <c r="D12" s="4">
        <f>500/(-216.0475144+16.2606339*C12-0.002388645*POWER(C12,2)-0.00113732*POWER(C12,3)+0.00000701863*POWER(C12,4)-0.00000001291*POWER(C12,5))</f>
        <v>0.64058403058638336</v>
      </c>
      <c r="E12" s="44">
        <v>130</v>
      </c>
      <c r="F12" s="11">
        <v>137.5</v>
      </c>
      <c r="G12" s="11" t="s">
        <v>91</v>
      </c>
      <c r="H12" s="17">
        <f t="shared" si="1"/>
        <v>137.5</v>
      </c>
      <c r="I12" s="11">
        <f>D12*H12</f>
        <v>88.080304205627712</v>
      </c>
      <c r="J12" s="12">
        <v>3</v>
      </c>
    </row>
    <row r="13" spans="1:11">
      <c r="A13" s="8"/>
      <c r="B13" s="9"/>
      <c r="C13" s="8"/>
      <c r="D13" s="10"/>
      <c r="E13" s="8"/>
      <c r="F13" s="13"/>
      <c r="G13" s="13"/>
      <c r="H13" s="13"/>
      <c r="I13" s="24"/>
      <c r="J13" s="13"/>
      <c r="K13" s="15"/>
    </row>
    <row r="14" spans="1:11" ht="15" customHeight="1" thickBot="1">
      <c r="A14" s="50" t="s">
        <v>39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</row>
    <row r="15" spans="1:11" ht="16.5" thickBot="1">
      <c r="A15" s="1">
        <v>1</v>
      </c>
      <c r="B15" s="31" t="s">
        <v>47</v>
      </c>
      <c r="C15" s="1">
        <v>73.099999999999994</v>
      </c>
      <c r="D15" s="4">
        <f>500/(-216.0475144+16.2606339*C15-0.002388645*POWER(C15,2)-0.00113732*POWER(C15,3)+0.00000701863*POWER(C15,4)-0.00000001291*POWER(C15,5))</f>
        <v>0.7256396235918996</v>
      </c>
      <c r="E15" s="21">
        <v>90</v>
      </c>
      <c r="F15" s="21">
        <v>95</v>
      </c>
      <c r="G15" s="21" t="s">
        <v>87</v>
      </c>
      <c r="H15" s="17">
        <f>MAX(E15,F15,G15)</f>
        <v>95</v>
      </c>
      <c r="I15" s="11">
        <f>D15*H15</f>
        <v>68.935764241230459</v>
      </c>
      <c r="J15" s="11">
        <v>2</v>
      </c>
    </row>
    <row r="16" spans="1:11" ht="16.5" thickBot="1">
      <c r="A16" s="1">
        <v>2</v>
      </c>
      <c r="B16" s="30" t="s">
        <v>48</v>
      </c>
      <c r="C16" s="1">
        <v>55.6</v>
      </c>
      <c r="D16" s="4">
        <f t="shared" ref="D16:D18" si="2">500/(-216.0475144+16.2606339*C16-0.002388645*POWER(C16,2)-0.00113732*POWER(C16,3)+0.00000701863*POWER(C16,4)-0.00000001291*POWER(C16,5))</f>
        <v>0.91677278834103038</v>
      </c>
      <c r="E16" s="21">
        <v>90</v>
      </c>
      <c r="F16" s="21">
        <v>95</v>
      </c>
      <c r="G16" s="21" t="s">
        <v>88</v>
      </c>
      <c r="H16" s="17">
        <f t="shared" ref="H16:H18" si="3">MAX(E16,F16,G16)</f>
        <v>95</v>
      </c>
      <c r="I16" s="11">
        <f>D16*H16</f>
        <v>87.093414892397888</v>
      </c>
      <c r="J16" s="11">
        <v>1</v>
      </c>
    </row>
    <row r="17" spans="1:11" ht="16.5" thickBot="1">
      <c r="A17" s="1">
        <v>3</v>
      </c>
      <c r="B17" s="30" t="s">
        <v>49</v>
      </c>
      <c r="C17" s="1">
        <v>79.3</v>
      </c>
      <c r="D17" s="4">
        <f t="shared" si="2"/>
        <v>0.68651913445572432</v>
      </c>
      <c r="E17" s="21">
        <v>85</v>
      </c>
      <c r="F17" s="21">
        <v>90</v>
      </c>
      <c r="G17" s="21">
        <v>95</v>
      </c>
      <c r="H17" s="17">
        <f t="shared" si="3"/>
        <v>95</v>
      </c>
      <c r="I17" s="11">
        <f>D17*H17</f>
        <v>65.21931777329381</v>
      </c>
      <c r="J17" s="12">
        <v>3</v>
      </c>
    </row>
    <row r="18" spans="1:11" ht="15" customHeight="1" thickBot="1">
      <c r="A18" s="1">
        <v>5</v>
      </c>
      <c r="B18" s="30" t="s">
        <v>69</v>
      </c>
      <c r="C18" s="1">
        <v>81</v>
      </c>
      <c r="D18" s="4">
        <f t="shared" si="2"/>
        <v>0.67742592976273031</v>
      </c>
      <c r="E18" s="43" t="s">
        <v>84</v>
      </c>
      <c r="F18" s="1" t="s">
        <v>84</v>
      </c>
      <c r="G18" s="1" t="s">
        <v>84</v>
      </c>
      <c r="H18" s="17">
        <f t="shared" si="3"/>
        <v>0</v>
      </c>
      <c r="I18" s="11">
        <f>D18*H18</f>
        <v>0</v>
      </c>
      <c r="J18" s="1"/>
    </row>
    <row r="19" spans="1:11" ht="15" customHeight="1">
      <c r="A19" s="8"/>
      <c r="B19" s="8"/>
      <c r="C19" s="8"/>
      <c r="D19" s="10"/>
      <c r="E19" s="8"/>
      <c r="F19" s="8"/>
      <c r="G19" s="8"/>
      <c r="H19" s="8"/>
      <c r="I19" s="23"/>
      <c r="J19" s="13"/>
      <c r="K19" s="8"/>
    </row>
    <row r="20" spans="1:11" ht="15" customHeight="1" thickBot="1">
      <c r="A20" s="50" t="s">
        <v>40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</row>
    <row r="21" spans="1:11" ht="16.5" thickBot="1">
      <c r="A21" s="1">
        <v>1</v>
      </c>
      <c r="B21" s="31" t="s">
        <v>51</v>
      </c>
      <c r="C21" s="1">
        <v>97.9</v>
      </c>
      <c r="D21" s="4">
        <f>500/(-216.0475144+16.2606339*C21-0.002388645*POWER(C21,2)-0.00113732*POWER(C21,3)+0.00000701863*POWER(C21,4)-0.00000001291*POWER(C21,5))</f>
        <v>0.61391304965705884</v>
      </c>
      <c r="E21" s="21">
        <v>150</v>
      </c>
      <c r="F21" s="21">
        <v>157.5</v>
      </c>
      <c r="G21" s="21" t="s">
        <v>93</v>
      </c>
      <c r="H21" s="17">
        <f>MAX(E21,F21,G21)</f>
        <v>157.5</v>
      </c>
      <c r="I21" s="11">
        <f>D21*H21</f>
        <v>96.691305320986771</v>
      </c>
      <c r="J21" s="11">
        <v>2</v>
      </c>
    </row>
    <row r="22" spans="1:11" ht="16.5" thickBot="1">
      <c r="A22" s="1">
        <v>2</v>
      </c>
      <c r="B22" s="30" t="s">
        <v>52</v>
      </c>
      <c r="C22" s="1">
        <v>87.1</v>
      </c>
      <c r="D22" s="4">
        <f t="shared" ref="D22:D23" si="4">500/(-216.0475144+16.2606339*C22-0.002388645*POWER(C22,2)-0.00113732*POWER(C22,3)+0.00000701863*POWER(C22,4)-0.00000001291*POWER(C22,5))</f>
        <v>0.64947794089505551</v>
      </c>
      <c r="E22" s="21">
        <v>140</v>
      </c>
      <c r="F22" s="21">
        <v>145</v>
      </c>
      <c r="G22" s="21" t="s">
        <v>92</v>
      </c>
      <c r="H22" s="17">
        <f t="shared" ref="H22:H23" si="5">MAX(E22,F22,G22)</f>
        <v>145</v>
      </c>
      <c r="I22" s="11">
        <f>D22*H22</f>
        <v>94.174301429783043</v>
      </c>
      <c r="J22" s="11">
        <v>3</v>
      </c>
    </row>
    <row r="23" spans="1:11" ht="16.5" thickBot="1">
      <c r="A23" s="1">
        <v>3</v>
      </c>
      <c r="B23" s="30" t="s">
        <v>71</v>
      </c>
      <c r="C23" s="1">
        <v>92.6</v>
      </c>
      <c r="D23" s="4">
        <f t="shared" si="4"/>
        <v>0.62948186038560161</v>
      </c>
      <c r="E23" s="43">
        <v>195</v>
      </c>
      <c r="F23" s="1">
        <v>202.5</v>
      </c>
      <c r="G23" s="1" t="s">
        <v>95</v>
      </c>
      <c r="H23" s="17">
        <f t="shared" si="5"/>
        <v>202.5</v>
      </c>
      <c r="I23" s="11">
        <f>D23*H23</f>
        <v>127.47007672808432</v>
      </c>
      <c r="J23" s="1">
        <v>1</v>
      </c>
    </row>
    <row r="24" spans="1:11" ht="16.5" thickBot="1">
      <c r="A24" s="1">
        <v>3</v>
      </c>
      <c r="B24" s="30" t="s">
        <v>50</v>
      </c>
      <c r="C24" s="1">
        <v>84.1</v>
      </c>
      <c r="D24" s="4">
        <f t="shared" ref="D24" si="6">500/(-216.0475144+16.2606339*C24-0.002388645*POWER(C24,2)-0.00113732*POWER(C24,3)+0.00000701863*POWER(C24,4)-0.00000001291*POWER(C24,5))</f>
        <v>0.66237092693817801</v>
      </c>
      <c r="E24" s="43">
        <v>115</v>
      </c>
      <c r="F24" s="1">
        <v>117.5</v>
      </c>
      <c r="G24" s="1" t="s">
        <v>107</v>
      </c>
      <c r="H24" s="17">
        <f t="shared" ref="H24" si="7">MAX(E24,F24,G24)</f>
        <v>117.5</v>
      </c>
      <c r="I24" s="11">
        <f>D24*H24</f>
        <v>77.82858391523591</v>
      </c>
      <c r="J24" s="1"/>
    </row>
    <row r="25" spans="1:11" ht="15" customHeight="1">
      <c r="A25" s="50" t="s">
        <v>41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1" ht="15" customHeight="1">
      <c r="A26" s="1">
        <v>1</v>
      </c>
      <c r="B26" s="49" t="s">
        <v>72</v>
      </c>
      <c r="C26" s="1">
        <v>106.7</v>
      </c>
      <c r="D26" s="4">
        <f>500/(-216.0475144+16.2606339*C26-0.002388645*POWER(C26,2)-0.00113732*POWER(C26,3)+0.00000701863*POWER(C26,4)-0.00000001291*POWER(C26,5))</f>
        <v>0.59427063176728334</v>
      </c>
      <c r="E26" s="21" t="s">
        <v>83</v>
      </c>
      <c r="F26" s="21" t="s">
        <v>83</v>
      </c>
      <c r="G26" s="21"/>
      <c r="H26" s="17">
        <f>MAX(E26,F26,G26)</f>
        <v>0</v>
      </c>
      <c r="I26" s="11">
        <f>D26*H26</f>
        <v>0</v>
      </c>
      <c r="J26" s="11"/>
    </row>
    <row r="27" spans="1:11" ht="15" customHeight="1">
      <c r="A27" s="8"/>
      <c r="B27" s="8"/>
      <c r="C27" s="8"/>
      <c r="D27" s="10"/>
      <c r="E27" s="8"/>
      <c r="F27" s="8"/>
      <c r="G27" s="8"/>
      <c r="H27" s="8"/>
      <c r="I27" s="23"/>
      <c r="J27" s="13"/>
      <c r="K27" s="8"/>
    </row>
    <row r="28" spans="1:11" ht="15" customHeight="1" thickBot="1">
      <c r="A28" s="63" t="s">
        <v>53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</row>
    <row r="29" spans="1:11" ht="15" customHeight="1" thickBot="1">
      <c r="A29" s="1">
        <v>1</v>
      </c>
      <c r="B29" s="31" t="s">
        <v>54</v>
      </c>
      <c r="C29" s="1">
        <v>69.8</v>
      </c>
      <c r="D29" s="4">
        <f>500/(-216.0475144+16.2606339*C29-0.002388645*POWER(C29,2)-0.00113732*POWER(C29,3)+0.00000701863*POWER(C29,4)-0.00000001291*POWER(C29,5))</f>
        <v>0.75103202400242841</v>
      </c>
      <c r="E29" s="21" t="s">
        <v>84</v>
      </c>
      <c r="F29" s="21" t="s">
        <v>84</v>
      </c>
      <c r="G29" s="21">
        <v>150</v>
      </c>
      <c r="H29" s="17">
        <f>MAX(E29,F29,G29)</f>
        <v>150</v>
      </c>
      <c r="I29" s="11">
        <f>D29*H29</f>
        <v>112.65480360036426</v>
      </c>
      <c r="J29" s="11">
        <v>2</v>
      </c>
    </row>
    <row r="30" spans="1:11" ht="16.5" thickBot="1">
      <c r="A30" s="1">
        <v>2</v>
      </c>
      <c r="B30" s="30" t="s">
        <v>55</v>
      </c>
      <c r="C30" s="1">
        <v>70.900000000000006</v>
      </c>
      <c r="D30" s="4">
        <f t="shared" ref="D30:D32" si="8">500/(-216.0475144+16.2606339*C30-0.002388645*POWER(C30,2)-0.00113732*POWER(C30,3)+0.00000701863*POWER(C30,4)-0.00000001291*POWER(C30,5))</f>
        <v>0.74216367929674143</v>
      </c>
      <c r="E30" s="21">
        <v>130</v>
      </c>
      <c r="F30" s="21" t="s">
        <v>90</v>
      </c>
      <c r="G30" s="21" t="s">
        <v>90</v>
      </c>
      <c r="H30" s="17">
        <f t="shared" ref="H30:H32" si="9">MAX(E30,F30,G30)</f>
        <v>130</v>
      </c>
      <c r="I30" s="11">
        <f>D30*H30</f>
        <v>96.481278308576393</v>
      </c>
      <c r="J30" s="11"/>
    </row>
    <row r="31" spans="1:11" ht="16.5" thickBot="1">
      <c r="A31" s="1">
        <v>3</v>
      </c>
      <c r="B31" s="30" t="s">
        <v>56</v>
      </c>
      <c r="C31" s="1">
        <v>75.400000000000006</v>
      </c>
      <c r="D31" s="4">
        <f t="shared" si="8"/>
        <v>0.70993750423960611</v>
      </c>
      <c r="E31" s="21">
        <v>170</v>
      </c>
      <c r="F31" s="21" t="s">
        <v>86</v>
      </c>
      <c r="G31" s="21"/>
      <c r="H31" s="17">
        <f t="shared" si="9"/>
        <v>170</v>
      </c>
      <c r="I31" s="11">
        <f>D31*H31</f>
        <v>120.68937572073304</v>
      </c>
      <c r="J31" s="12">
        <v>1</v>
      </c>
    </row>
    <row r="32" spans="1:11" ht="16.5" thickBot="1">
      <c r="A32" s="1">
        <v>4</v>
      </c>
      <c r="B32" s="30" t="s">
        <v>63</v>
      </c>
      <c r="C32" s="1">
        <v>81.3</v>
      </c>
      <c r="D32" s="4">
        <f t="shared" si="8"/>
        <v>0.67588537142312155</v>
      </c>
      <c r="E32" s="43">
        <v>155</v>
      </c>
      <c r="F32" s="1">
        <v>160</v>
      </c>
      <c r="G32" s="1" t="s">
        <v>94</v>
      </c>
      <c r="H32" s="17">
        <f t="shared" si="9"/>
        <v>160</v>
      </c>
      <c r="I32" s="11">
        <f>D32*H32</f>
        <v>108.14165942769945</v>
      </c>
      <c r="J32" s="1">
        <v>3</v>
      </c>
    </row>
    <row r="33" spans="2:4" ht="15" customHeight="1">
      <c r="C33"/>
      <c r="D33" s="5"/>
    </row>
    <row r="34" spans="2:4">
      <c r="B34" s="20" t="s">
        <v>6</v>
      </c>
      <c r="C34"/>
      <c r="D34" s="5"/>
    </row>
    <row r="35" spans="2:4">
      <c r="B35" t="s">
        <v>101</v>
      </c>
      <c r="C35"/>
      <c r="D35" s="5"/>
    </row>
    <row r="36" spans="2:4">
      <c r="B36" t="s">
        <v>102</v>
      </c>
      <c r="C36"/>
      <c r="D36" s="5"/>
    </row>
    <row r="37" spans="2:4">
      <c r="C37"/>
    </row>
    <row r="38" spans="2:4">
      <c r="B38" t="s">
        <v>108</v>
      </c>
      <c r="C38"/>
    </row>
    <row r="39" spans="2:4">
      <c r="C39"/>
    </row>
    <row r="40" spans="2:4">
      <c r="B40" t="s">
        <v>103</v>
      </c>
    </row>
  </sheetData>
  <mergeCells count="15">
    <mergeCell ref="A28:K28"/>
    <mergeCell ref="A25:K25"/>
    <mergeCell ref="A1:K1"/>
    <mergeCell ref="E5:G5"/>
    <mergeCell ref="J5:J6"/>
    <mergeCell ref="A3:K3"/>
    <mergeCell ref="A20:K20"/>
    <mergeCell ref="A7:K7"/>
    <mergeCell ref="A14:K14"/>
    <mergeCell ref="A5:A6"/>
    <mergeCell ref="B5:B6"/>
    <mergeCell ref="C5:C6"/>
    <mergeCell ref="D5:D6"/>
    <mergeCell ref="H5:H6"/>
    <mergeCell ref="I5:I6"/>
  </mergeCells>
  <printOptions horizontalCentered="1" verticalCentered="1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9"/>
  <sheetViews>
    <sheetView tabSelected="1" zoomScaleNormal="100" workbookViewId="0">
      <selection activeCell="C33" sqref="C32:C33"/>
    </sheetView>
  </sheetViews>
  <sheetFormatPr defaultRowHeight="15"/>
  <cols>
    <col min="1" max="1" width="4.140625" customWidth="1"/>
    <col min="2" max="2" width="26.7109375" customWidth="1"/>
    <col min="3" max="3" width="7.42578125" customWidth="1"/>
    <col min="4" max="4" width="11.28515625" customWidth="1"/>
    <col min="5" max="5" width="8.42578125" customWidth="1"/>
    <col min="6" max="6" width="8" customWidth="1"/>
    <col min="7" max="7" width="7.28515625" customWidth="1"/>
    <col min="8" max="8" width="8.140625" customWidth="1"/>
    <col min="9" max="9" width="7.28515625" customWidth="1"/>
    <col min="10" max="10" width="7" customWidth="1"/>
    <col min="11" max="11" width="7.42578125" customWidth="1"/>
    <col min="12" max="12" width="5.42578125" customWidth="1"/>
    <col min="13" max="13" width="6.85546875" customWidth="1"/>
    <col min="14" max="14" width="8.42578125" customWidth="1"/>
    <col min="15" max="16" width="7" customWidth="1"/>
  </cols>
  <sheetData>
    <row r="1" spans="1:16">
      <c r="A1" s="52" t="s">
        <v>15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6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ht="18.75">
      <c r="A3" s="53" t="s">
        <v>20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6" ht="18.7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6" ht="33" customHeight="1">
      <c r="A5" s="55" t="s">
        <v>0</v>
      </c>
      <c r="B5" s="55" t="s">
        <v>1</v>
      </c>
      <c r="C5" s="55" t="s">
        <v>2</v>
      </c>
      <c r="D5" s="57" t="s">
        <v>3</v>
      </c>
      <c r="E5" s="67" t="s">
        <v>4</v>
      </c>
      <c r="F5" s="68"/>
      <c r="G5" s="69"/>
      <c r="H5" s="61" t="s">
        <v>18</v>
      </c>
      <c r="I5" s="55" t="s">
        <v>8</v>
      </c>
      <c r="J5" s="55" t="s">
        <v>5</v>
      </c>
      <c r="K5" s="13"/>
      <c r="L5" s="13"/>
      <c r="M5" s="13"/>
      <c r="N5" s="13"/>
      <c r="O5" s="19"/>
    </row>
    <row r="6" spans="1:16" ht="27" customHeight="1">
      <c r="A6" s="56"/>
      <c r="B6" s="56"/>
      <c r="C6" s="56"/>
      <c r="D6" s="58"/>
      <c r="E6" s="3">
        <v>1</v>
      </c>
      <c r="F6" s="3">
        <v>2</v>
      </c>
      <c r="G6" s="3">
        <v>3</v>
      </c>
      <c r="H6" s="62"/>
      <c r="I6" s="56"/>
      <c r="J6" s="56"/>
      <c r="K6" s="13"/>
      <c r="L6" s="13"/>
      <c r="M6" s="13"/>
      <c r="N6" s="13"/>
      <c r="O6" s="19"/>
    </row>
    <row r="7" spans="1:16" ht="15.75" thickBot="1">
      <c r="A7" s="50" t="s">
        <v>57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13"/>
      <c r="M7" s="13"/>
      <c r="N7" s="13"/>
      <c r="O7" s="13"/>
      <c r="P7" s="19"/>
    </row>
    <row r="8" spans="1:16" ht="17.25" thickBot="1">
      <c r="A8" s="1">
        <v>1</v>
      </c>
      <c r="B8" s="33" t="s">
        <v>60</v>
      </c>
      <c r="C8" s="1">
        <v>104.5</v>
      </c>
      <c r="D8" s="4">
        <f>500/(-216.0475144+16.2606339*C8-0.002388645*POWER(C8,2)-0.00113732*POWER(C8,3)+0.00000701863*POWER(C8,4)-0.00000001291*POWER(C8,5))</f>
        <v>0.59856177714345904</v>
      </c>
      <c r="E8" s="21">
        <v>180</v>
      </c>
      <c r="F8" s="21">
        <v>185</v>
      </c>
      <c r="G8" s="21">
        <v>190</v>
      </c>
      <c r="H8" s="17">
        <f>MAX(E8,F8,G8)</f>
        <v>190</v>
      </c>
      <c r="I8" s="11">
        <f>D8*H8</f>
        <v>113.72673765725722</v>
      </c>
      <c r="J8" s="11">
        <v>1</v>
      </c>
      <c r="K8" s="13"/>
      <c r="L8" s="13"/>
      <c r="M8" s="13"/>
      <c r="N8" s="13"/>
      <c r="O8" s="19"/>
    </row>
    <row r="9" spans="1:16" ht="16.5" thickBot="1">
      <c r="A9" s="1">
        <v>2</v>
      </c>
      <c r="B9" s="30" t="s">
        <v>61</v>
      </c>
      <c r="C9" s="1">
        <v>99.8</v>
      </c>
      <c r="D9" s="4">
        <f t="shared" ref="D9:D11" si="0">500/(-216.0475144+16.2606339*C9-0.002388645*POWER(C9,2)-0.00113732*POWER(C9,3)+0.00000701863*POWER(C9,4)-0.00000001291*POWER(C9,5))</f>
        <v>0.60907735148043207</v>
      </c>
      <c r="E9" s="21">
        <v>155</v>
      </c>
      <c r="F9" s="21">
        <v>162.5</v>
      </c>
      <c r="G9" s="21">
        <v>167.5</v>
      </c>
      <c r="H9" s="17">
        <f t="shared" ref="H9:H11" si="1">MAX(E9,F9,G9)</f>
        <v>167.5</v>
      </c>
      <c r="I9" s="11">
        <f>D9*H9</f>
        <v>102.02045637297238</v>
      </c>
      <c r="J9" s="11">
        <v>2</v>
      </c>
      <c r="K9" s="13"/>
      <c r="L9" s="13"/>
      <c r="M9" s="13"/>
      <c r="N9" s="13"/>
      <c r="O9" s="19"/>
    </row>
    <row r="10" spans="1:16" ht="16.5" thickBot="1">
      <c r="A10" s="1">
        <v>3</v>
      </c>
      <c r="B10" s="30" t="s">
        <v>62</v>
      </c>
      <c r="C10" s="1">
        <v>100</v>
      </c>
      <c r="D10" s="4">
        <f t="shared" si="0"/>
        <v>0.60858907190665101</v>
      </c>
      <c r="E10" s="21">
        <v>140</v>
      </c>
      <c r="F10" s="21">
        <v>147.5</v>
      </c>
      <c r="G10" s="21" t="s">
        <v>96</v>
      </c>
      <c r="H10" s="17">
        <f t="shared" si="1"/>
        <v>147.5</v>
      </c>
      <c r="I10" s="11">
        <f>D10*H10</f>
        <v>89.766888106231022</v>
      </c>
      <c r="J10" s="12">
        <v>3</v>
      </c>
      <c r="K10" s="13"/>
      <c r="L10" s="13"/>
      <c r="M10" s="13"/>
      <c r="N10" s="13"/>
      <c r="O10" s="19"/>
    </row>
    <row r="11" spans="1:16" ht="16.5" thickBot="1">
      <c r="A11" s="28">
        <v>4</v>
      </c>
      <c r="B11" s="30" t="s">
        <v>73</v>
      </c>
      <c r="C11" s="14">
        <v>94.5</v>
      </c>
      <c r="D11" s="4">
        <f t="shared" si="0"/>
        <v>0.62352342308857001</v>
      </c>
      <c r="E11" s="42">
        <v>130</v>
      </c>
      <c r="F11" s="41">
        <v>140</v>
      </c>
      <c r="G11" s="14" t="s">
        <v>91</v>
      </c>
      <c r="H11" s="17">
        <f t="shared" si="1"/>
        <v>140</v>
      </c>
      <c r="I11" s="11">
        <f>D11*H11</f>
        <v>87.293279232399797</v>
      </c>
      <c r="J11" s="13"/>
      <c r="K11" s="13"/>
      <c r="L11" s="13"/>
      <c r="M11" s="13"/>
      <c r="N11" s="13"/>
      <c r="O11" s="19"/>
    </row>
    <row r="12" spans="1:16" ht="15.75" thickBot="1">
      <c r="A12" s="50" t="s">
        <v>58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13"/>
      <c r="M12" s="13"/>
      <c r="N12" s="13"/>
      <c r="O12" s="13"/>
      <c r="P12" s="19"/>
    </row>
    <row r="13" spans="1:16" ht="16.5" thickBot="1">
      <c r="A13" s="1">
        <v>1</v>
      </c>
      <c r="B13" s="31" t="s">
        <v>64</v>
      </c>
      <c r="C13" s="1">
        <v>119.5</v>
      </c>
      <c r="D13" s="4">
        <f>500/(-216.0475144+16.2606339*C13-0.002388645*POWER(C13,2)-0.00113732*POWER(C13,3)+0.00000701863*POWER(C13,4)-0.00000001291*POWER(C13,5))</f>
        <v>0.57548291088595416</v>
      </c>
      <c r="E13" s="21">
        <v>180</v>
      </c>
      <c r="F13" s="21">
        <v>200</v>
      </c>
      <c r="G13" s="21">
        <v>210</v>
      </c>
      <c r="H13" s="17">
        <f>MAX(E13,F13,G13)</f>
        <v>210</v>
      </c>
      <c r="I13" s="11">
        <f>D13*H13</f>
        <v>120.85141128605038</v>
      </c>
      <c r="J13" s="11">
        <v>1</v>
      </c>
      <c r="K13" s="13"/>
      <c r="L13" s="13"/>
      <c r="M13" s="13"/>
      <c r="N13" s="13"/>
      <c r="O13" s="19"/>
    </row>
    <row r="14" spans="1:16" ht="16.5" thickBot="1">
      <c r="A14" s="1">
        <v>2</v>
      </c>
      <c r="B14" s="30" t="s">
        <v>65</v>
      </c>
      <c r="C14" s="1">
        <v>114.1</v>
      </c>
      <c r="D14" s="4">
        <f t="shared" ref="D14:D15" si="2">500/(-216.0475144+16.2606339*C14-0.002388645*POWER(C14,2)-0.00113732*POWER(C14,3)+0.00000701863*POWER(C14,4)-0.00000001291*POWER(C14,5))</f>
        <v>0.58228494083118332</v>
      </c>
      <c r="E14" s="21">
        <v>180</v>
      </c>
      <c r="F14" s="21">
        <v>190</v>
      </c>
      <c r="G14" s="21" t="s">
        <v>97</v>
      </c>
      <c r="H14" s="17">
        <f>MAX(E14,F14,G14)</f>
        <v>190</v>
      </c>
      <c r="I14" s="11">
        <f>D14*H14</f>
        <v>110.63413875792483</v>
      </c>
      <c r="J14" s="11">
        <v>2</v>
      </c>
      <c r="K14" s="13"/>
      <c r="L14" s="13"/>
      <c r="M14" s="13"/>
      <c r="N14" s="13"/>
      <c r="O14" s="13"/>
    </row>
    <row r="15" spans="1:16" ht="16.5" thickBot="1">
      <c r="A15" s="1">
        <v>3</v>
      </c>
      <c r="B15" s="30" t="s">
        <v>70</v>
      </c>
      <c r="C15" s="1">
        <v>114.9</v>
      </c>
      <c r="D15" s="4">
        <f t="shared" si="2"/>
        <v>0.58118543949678847</v>
      </c>
      <c r="E15" s="21">
        <v>170</v>
      </c>
      <c r="F15" s="21">
        <v>180</v>
      </c>
      <c r="G15" s="21">
        <v>190</v>
      </c>
      <c r="H15" s="17">
        <f>MAX(E15,F15,G15)</f>
        <v>190</v>
      </c>
      <c r="I15" s="11">
        <f>D15*H15</f>
        <v>110.42523350438981</v>
      </c>
      <c r="J15" s="12">
        <v>3</v>
      </c>
      <c r="K15" s="13"/>
      <c r="L15" s="13"/>
      <c r="M15" s="13"/>
      <c r="N15" s="13"/>
      <c r="O15" s="13"/>
    </row>
    <row r="16" spans="1:16" ht="15.75" thickBot="1">
      <c r="A16" s="50" t="s">
        <v>59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13"/>
      <c r="M16" s="13"/>
      <c r="N16" s="13"/>
      <c r="O16" s="13"/>
    </row>
    <row r="17" spans="1:14" ht="16.5" thickBot="1">
      <c r="A17" s="1">
        <v>1</v>
      </c>
      <c r="B17" s="31" t="s">
        <v>66</v>
      </c>
      <c r="C17" s="1">
        <v>103.1</v>
      </c>
      <c r="D17" s="4">
        <f>500/(-216.0475144+16.2606339*C17-0.002388645*POWER(C17,2)-0.00113732*POWER(C17,3)+0.00000701863*POWER(C17,4)-0.00000001291*POWER(C17,5))</f>
        <v>0.60149292819333733</v>
      </c>
      <c r="E17" s="21">
        <v>220</v>
      </c>
      <c r="F17" s="21">
        <v>230</v>
      </c>
      <c r="G17" s="21">
        <v>240</v>
      </c>
      <c r="H17" s="17">
        <f>MAX(E17,F17,G17)</f>
        <v>240</v>
      </c>
      <c r="I17" s="11">
        <f>D17*H17</f>
        <v>144.35830276640095</v>
      </c>
      <c r="J17" s="11">
        <v>1</v>
      </c>
      <c r="K17" s="13"/>
      <c r="L17" s="13"/>
      <c r="M17" s="13"/>
      <c r="N17" s="13"/>
    </row>
    <row r="18" spans="1:14" ht="16.5" thickBot="1">
      <c r="A18" s="1">
        <v>2</v>
      </c>
      <c r="B18" s="30" t="s">
        <v>67</v>
      </c>
      <c r="C18" s="1">
        <v>98.3</v>
      </c>
      <c r="D18" s="4">
        <f t="shared" ref="D18:D19" si="3">500/(-216.0475144+16.2606339*C18-0.002388645*POWER(C18,2)-0.00113732*POWER(C18,3)+0.00000701863*POWER(C18,4)-0.00000001291*POWER(C18,5))</f>
        <v>0.61286471383220487</v>
      </c>
      <c r="E18" s="21">
        <v>175</v>
      </c>
      <c r="F18" s="21">
        <v>185</v>
      </c>
      <c r="G18" s="21">
        <v>190</v>
      </c>
      <c r="H18" s="17">
        <f t="shared" ref="H18:H19" si="4">MAX(E18,F18,G18)</f>
        <v>190</v>
      </c>
      <c r="I18" s="11">
        <f>D18*H18</f>
        <v>116.44429562811892</v>
      </c>
      <c r="J18" s="11">
        <v>3</v>
      </c>
    </row>
    <row r="19" spans="1:14" ht="16.5" thickBot="1">
      <c r="A19" s="1">
        <v>3</v>
      </c>
      <c r="B19" s="30" t="s">
        <v>68</v>
      </c>
      <c r="C19" s="1">
        <v>108</v>
      </c>
      <c r="D19" s="4">
        <f t="shared" si="3"/>
        <v>0.59190458171958371</v>
      </c>
      <c r="E19" s="21">
        <v>200</v>
      </c>
      <c r="F19" s="21">
        <v>210</v>
      </c>
      <c r="G19" s="21">
        <v>220</v>
      </c>
      <c r="H19" s="17">
        <f t="shared" si="4"/>
        <v>220</v>
      </c>
      <c r="I19" s="11">
        <f>D19*H19</f>
        <v>130.21900797830841</v>
      </c>
      <c r="J19" s="12">
        <v>2</v>
      </c>
    </row>
    <row r="20" spans="1:14">
      <c r="A20" s="8"/>
      <c r="B20" s="9"/>
      <c r="C20" s="8"/>
      <c r="D20" s="10"/>
      <c r="E20" s="8"/>
      <c r="F20" s="22"/>
      <c r="G20" s="22"/>
      <c r="H20" s="22"/>
      <c r="I20" s="23"/>
      <c r="J20" s="13"/>
      <c r="K20" s="15"/>
    </row>
    <row r="23" spans="1:14">
      <c r="A23" s="20" t="s">
        <v>6</v>
      </c>
    </row>
    <row r="24" spans="1:14">
      <c r="A24" t="s">
        <v>9</v>
      </c>
      <c r="C24" t="s">
        <v>104</v>
      </c>
    </row>
    <row r="25" spans="1:14">
      <c r="A25" t="s">
        <v>7</v>
      </c>
      <c r="C25" t="s">
        <v>105</v>
      </c>
    </row>
    <row r="27" spans="1:14">
      <c r="A27" t="s">
        <v>109</v>
      </c>
    </row>
    <row r="29" spans="1:14">
      <c r="A29" t="s">
        <v>11</v>
      </c>
      <c r="B29" s="6"/>
      <c r="C29" t="s">
        <v>106</v>
      </c>
    </row>
  </sheetData>
  <mergeCells count="13">
    <mergeCell ref="A12:K12"/>
    <mergeCell ref="A16:K16"/>
    <mergeCell ref="A7:K7"/>
    <mergeCell ref="A1:K1"/>
    <mergeCell ref="A3:K3"/>
    <mergeCell ref="A5:A6"/>
    <mergeCell ref="B5:B6"/>
    <mergeCell ref="C5:C6"/>
    <mergeCell ref="D5:D6"/>
    <mergeCell ref="E5:G5"/>
    <mergeCell ref="H5:H6"/>
    <mergeCell ref="I5:I6"/>
    <mergeCell ref="J5:J6"/>
  </mergeCells>
  <printOptions horizontalCentered="1" verticalCentered="1"/>
  <pageMargins left="0.19685039370078741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поток</vt:lpstr>
      <vt:lpstr>2 поток</vt:lpstr>
      <vt:lpstr>3 поток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Nokia 3110</cp:lastModifiedBy>
  <cp:lastPrinted>2014-10-12T16:57:17Z</cp:lastPrinted>
  <dcterms:created xsi:type="dcterms:W3CDTF">2013-04-12T16:49:47Z</dcterms:created>
  <dcterms:modified xsi:type="dcterms:W3CDTF">2014-10-13T18:37:53Z</dcterms:modified>
</cp:coreProperties>
</file>