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GoBack" vbProcedure="false">лист1!#REF!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<sst xmlns="http://schemas.openxmlformats.org/spreadsheetml/2006/main" count="225" uniqueCount="115">
  <si>
    <t>Кубок Псковской обл. по пауэрлифтингу 2015</t>
  </si>
  <si>
    <t>№</t>
  </si>
  <si>
    <t>Фамилия, имя</t>
  </si>
  <si>
    <t>Год рожд.</t>
  </si>
  <si>
    <t>Разряд</t>
  </si>
  <si>
    <t>Команда</t>
  </si>
  <si>
    <t>Собств. </t>
  </si>
  <si>
    <t>Коэфф.</t>
  </si>
  <si>
    <t>Приседания</t>
  </si>
  <si>
    <t>Жим лежа</t>
  </si>
  <si>
    <t>Становая тяга</t>
  </si>
  <si>
    <t>Сумма</t>
  </si>
  <si>
    <t>Место</t>
  </si>
  <si>
    <t>Тренеры</t>
  </si>
  <si>
    <t>вес</t>
  </si>
  <si>
    <t>Девушки абс.</t>
  </si>
  <si>
    <t>Грибкова Ирина</t>
  </si>
  <si>
    <t>Бф-Стайл</t>
  </si>
  <si>
    <t>55х</t>
  </si>
  <si>
    <t>2+</t>
  </si>
  <si>
    <t>Самостоятельно</t>
  </si>
  <si>
    <t>Иванова Анастасия</t>
  </si>
  <si>
    <t>Мастер</t>
  </si>
  <si>
    <t>42,5х</t>
  </si>
  <si>
    <t>80х</t>
  </si>
  <si>
    <t>1 юн.</t>
  </si>
  <si>
    <t>Архипкин А.А.</t>
  </si>
  <si>
    <t>Женщины абс.</t>
  </si>
  <si>
    <t>Пашина Анна</t>
  </si>
  <si>
    <t>б/р</t>
  </si>
  <si>
    <t>Планка</t>
  </si>
  <si>
    <t>50х</t>
  </si>
  <si>
    <t>3+</t>
  </si>
  <si>
    <t>Федотова Ю.</t>
  </si>
  <si>
    <t>Юниорки абс.</t>
  </si>
  <si>
    <t>Егорова Юлия</t>
  </si>
  <si>
    <t>Энерджи</t>
  </si>
  <si>
    <t>45х</t>
  </si>
  <si>
    <t>Еремеев А.</t>
  </si>
  <si>
    <t>Чарыева Мая</t>
  </si>
  <si>
    <t>Пауэр</t>
  </si>
  <si>
    <t>47,5х</t>
  </si>
  <si>
    <t>1+</t>
  </si>
  <si>
    <t>Никандров А.</t>
  </si>
  <si>
    <t>Женщины ветераны абс.</t>
  </si>
  <si>
    <t>Ибрагимова Оксана</t>
  </si>
  <si>
    <t>Юноши абс.</t>
  </si>
  <si>
    <t>Игнатьев Вячеслав</t>
  </si>
  <si>
    <t>75х</t>
  </si>
  <si>
    <t>-</t>
  </si>
  <si>
    <t>Козырев Иван</t>
  </si>
  <si>
    <t>100х</t>
  </si>
  <si>
    <t>205х</t>
  </si>
  <si>
    <t>Федотов Т.</t>
  </si>
  <si>
    <t>Зайцев Александр</t>
  </si>
  <si>
    <t>190х</t>
  </si>
  <si>
    <t>Васильев Дмитрий</t>
  </si>
  <si>
    <t>2 юн.</t>
  </si>
  <si>
    <t>110х</t>
  </si>
  <si>
    <t>115х</t>
  </si>
  <si>
    <t>1 юн.+</t>
  </si>
  <si>
    <t>Маевский Николай</t>
  </si>
  <si>
    <t>Юниоры абс.</t>
  </si>
  <si>
    <t>Карпун Юрий</t>
  </si>
  <si>
    <t>152,5х</t>
  </si>
  <si>
    <t>Ахтем Ахтемов</t>
  </si>
  <si>
    <t>155х</t>
  </si>
  <si>
    <t>Попередень В.</t>
  </si>
  <si>
    <t>Павлов Александр</t>
  </si>
  <si>
    <t>120х</t>
  </si>
  <si>
    <t>170х</t>
  </si>
  <si>
    <t>Васильев В.</t>
  </si>
  <si>
    <t>Мужчины абс.</t>
  </si>
  <si>
    <t>Вертебный Василий</t>
  </si>
  <si>
    <t>в/ч 45493</t>
  </si>
  <si>
    <t>200х</t>
  </si>
  <si>
    <t>202,5х</t>
  </si>
  <si>
    <t>222,5х</t>
  </si>
  <si>
    <t>Баслаков Я.</t>
  </si>
  <si>
    <t>Соколов Сергей</t>
  </si>
  <si>
    <t>Лично</t>
  </si>
  <si>
    <t>Федотов Борис</t>
  </si>
  <si>
    <t>125х</t>
  </si>
  <si>
    <t>Васильев Сергей</t>
  </si>
  <si>
    <t>70х</t>
  </si>
  <si>
    <t>Слепухин Андрей</t>
  </si>
  <si>
    <t>КМС</t>
  </si>
  <si>
    <t>165х</t>
  </si>
  <si>
    <t>Мужчины экип.</t>
  </si>
  <si>
    <t>Алексеев Дмитрий</t>
  </si>
  <si>
    <t>МС</t>
  </si>
  <si>
    <t>250х</t>
  </si>
  <si>
    <t>Головкин Александр</t>
  </si>
  <si>
    <t>195х</t>
  </si>
  <si>
    <t>145х</t>
  </si>
  <si>
    <t>150х</t>
  </si>
  <si>
    <t>Малаховский Андрей</t>
  </si>
  <si>
    <t>220х</t>
  </si>
  <si>
    <t>Нищик Е.</t>
  </si>
  <si>
    <t>Вне конкурса</t>
  </si>
  <si>
    <t>Васильев Виктор</t>
  </si>
  <si>
    <t>Бежаницы</t>
  </si>
  <si>
    <t>260х</t>
  </si>
  <si>
    <t>Судьи на помосте</t>
  </si>
  <si>
    <t>Катющева Т., Лютсепп С., Петров Д., Гилимянов И.</t>
  </si>
  <si>
    <t>Ассистенты</t>
  </si>
  <si>
    <t>Антипов Вадим, Васильев Владимир, Парамонов Павел, Федоров Роман</t>
  </si>
  <si>
    <t>Секретарь</t>
  </si>
  <si>
    <t>Жюри</t>
  </si>
  <si>
    <t>Врач</t>
  </si>
  <si>
    <t>Васильев Иван</t>
  </si>
  <si>
    <t>Главный судья</t>
  </si>
  <si>
    <t>Мерзляков Е.Е.</t>
  </si>
  <si>
    <t>Главный секретарь</t>
  </si>
  <si>
    <t>Федотова Ю.В.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</si>
</sst>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000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43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90" zoomScaleNormal="90" zoomScalePageLayoutView="100" workbookViewId="0">
      <selection pane="topLeft" activeCell="U42" activeCellId="0" sqref="U42"/>
    </sheetView>
  </sheetViews>
  <sheetFormatPr defaultRowHeight="15"/>
  <cols>
    <col collapsed="false" hidden="false" max="1" min="1" style="1" width="11.2295918367347"/>
    <col collapsed="false" hidden="false" max="2" min="2" style="2" width="20.8418367346939"/>
    <col collapsed="false" hidden="false" max="3" min="3" style="3" width="7.23469387755102"/>
    <col collapsed="false" hidden="false" max="4" min="4" style="4" width="7.66836734693878"/>
    <col collapsed="false" hidden="false" max="5" min="5" style="2" width="13.2857142857143"/>
    <col collapsed="false" hidden="false" max="6" min="6" style="5" width="7.45408163265306"/>
    <col collapsed="false" hidden="false" max="7" min="7" style="1" width="7.77551020408163"/>
    <col collapsed="false" hidden="false" max="16" min="8" style="6" width="7.77551020408163"/>
    <col collapsed="false" hidden="false" max="17" min="17" style="7" width="7.77551020408163"/>
    <col collapsed="false" hidden="false" max="18" min="18" style="8" width="7.77551020408163"/>
    <col collapsed="false" hidden="false" max="20" min="19" style="9" width="7.77551020408163"/>
    <col collapsed="false" hidden="false" max="21" min="21" style="10" width="19.6530612244898"/>
    <col collapsed="false" hidden="false" max="22" min="22" style="11" width="8.75"/>
    <col collapsed="false" hidden="false" max="1025" min="23" style="11" width="9.17857142857143"/>
  </cols>
  <sheetData>
    <row r="1" customFormat="false" ht="52.5" hidden="false" customHeight="true" outlineLevel="0" collapsed="false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0" hidden="false" customHeight="true" outlineLevel="0" collapsed="false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20" t="s">
        <v>8</v>
      </c>
      <c r="I2" s="20"/>
      <c r="J2" s="20"/>
      <c r="K2" s="20" t="s">
        <v>9</v>
      </c>
      <c r="L2" s="20"/>
      <c r="M2" s="20"/>
      <c r="N2" s="20" t="s">
        <v>10</v>
      </c>
      <c r="O2" s="20"/>
      <c r="P2" s="20"/>
      <c r="Q2" s="21" t="s">
        <v>11</v>
      </c>
      <c r="R2" s="22" t="s">
        <v>7</v>
      </c>
      <c r="S2" s="23" t="s">
        <v>12</v>
      </c>
      <c r="T2" s="23" t="s">
        <v>4</v>
      </c>
      <c r="U2" s="24" t="s">
        <v>13</v>
      </c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27" customFormat="true" ht="15" hidden="false" customHeight="true" outlineLevel="0" collapsed="false">
      <c r="A3" s="13"/>
      <c r="B3" s="14"/>
      <c r="C3" s="15"/>
      <c r="D3" s="16"/>
      <c r="E3" s="17"/>
      <c r="F3" s="25" t="s">
        <v>14</v>
      </c>
      <c r="G3" s="19"/>
      <c r="H3" s="26" t="n">
        <v>1</v>
      </c>
      <c r="I3" s="26" t="n">
        <v>2</v>
      </c>
      <c r="J3" s="26" t="n">
        <v>3</v>
      </c>
      <c r="K3" s="26" t="n">
        <v>1</v>
      </c>
      <c r="L3" s="26" t="n">
        <v>2</v>
      </c>
      <c r="M3" s="26" t="n">
        <v>3</v>
      </c>
      <c r="N3" s="26" t="n">
        <v>1</v>
      </c>
      <c r="O3" s="26" t="n">
        <v>2</v>
      </c>
      <c r="P3" s="26" t="n">
        <v>3</v>
      </c>
      <c r="Q3" s="21"/>
      <c r="R3" s="22"/>
      <c r="S3" s="23"/>
      <c r="T3" s="23"/>
      <c r="U3" s="24"/>
    </row>
    <row r="4" customFormat="false" ht="15" hidden="false" customHeight="true" outlineLevel="0" collapsed="false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customFormat="false" ht="15" hidden="false" customHeight="false" outlineLevel="0" collapsed="false">
      <c r="A5" s="29" t="n">
        <v>1</v>
      </c>
      <c r="B5" s="30" t="s">
        <v>16</v>
      </c>
      <c r="C5" s="30" t="n">
        <v>1998</v>
      </c>
      <c r="D5" s="31" t="n">
        <v>3</v>
      </c>
      <c r="E5" s="32" t="s">
        <v>17</v>
      </c>
      <c r="F5" s="33" t="n">
        <v>56.45</v>
      </c>
      <c r="G5" s="34" t="n">
        <f aca="false">500/(594.31747775582-27.23842536447*F5+0.82112226871*POWER(F5,2)-0.00930733913*POWER(F5,3)+0.00004731582*POWER(F5,4)-0.00000009054*POWER(F5,5))</f>
        <v>1.16924539009756</v>
      </c>
      <c r="H5" s="35" t="n">
        <v>67.5</v>
      </c>
      <c r="I5" s="36" t="n">
        <v>70</v>
      </c>
      <c r="J5" s="35" t="n">
        <v>75</v>
      </c>
      <c r="K5" s="36" t="n">
        <v>50</v>
      </c>
      <c r="L5" s="35" t="n">
        <v>52.5</v>
      </c>
      <c r="M5" s="35" t="s">
        <v>18</v>
      </c>
      <c r="N5" s="35" t="n">
        <v>80</v>
      </c>
      <c r="O5" s="36" t="n">
        <v>85</v>
      </c>
      <c r="P5" s="36" t="n">
        <v>90</v>
      </c>
      <c r="Q5" s="36" t="n">
        <f aca="false">MAX(H5:J5)+MAX(K5:M5)+MAX(N5:P5)</f>
        <v>217.5</v>
      </c>
      <c r="R5" s="37" t="n">
        <f aca="false">G5*Q5</f>
        <v>254.310872346219</v>
      </c>
      <c r="S5" s="36" t="n">
        <v>1</v>
      </c>
      <c r="T5" s="35" t="s">
        <v>19</v>
      </c>
      <c r="U5" s="38" t="s">
        <v>20</v>
      </c>
    </row>
    <row r="6" customFormat="false" ht="15" hidden="false" customHeight="false" outlineLevel="0" collapsed="false">
      <c r="A6" s="29" t="n">
        <v>2</v>
      </c>
      <c r="B6" s="30" t="s">
        <v>21</v>
      </c>
      <c r="C6" s="30" t="n">
        <v>1999</v>
      </c>
      <c r="D6" s="31" t="n">
        <v>3</v>
      </c>
      <c r="E6" s="30" t="s">
        <v>22</v>
      </c>
      <c r="F6" s="33" t="n">
        <v>57.75</v>
      </c>
      <c r="G6" s="34" t="n">
        <f aca="false">500/(594.31747775582-27.23842536447*F6+0.82112226871*POWER(F6,2)-0.00930733913*POWER(F6,3)+0.00004731582*POWER(F6,4)-0.00000009054*POWER(F6,5))</f>
        <v>1.14857924133106</v>
      </c>
      <c r="H6" s="35" t="n">
        <v>75</v>
      </c>
      <c r="I6" s="35" t="n">
        <v>80</v>
      </c>
      <c r="J6" s="35" t="n">
        <v>85</v>
      </c>
      <c r="K6" s="35" t="n">
        <v>37.5</v>
      </c>
      <c r="L6" s="36" t="n">
        <v>40</v>
      </c>
      <c r="M6" s="35" t="s">
        <v>23</v>
      </c>
      <c r="N6" s="35" t="n">
        <v>75</v>
      </c>
      <c r="O6" s="35" t="s">
        <v>24</v>
      </c>
      <c r="P6" s="35" t="s">
        <v>24</v>
      </c>
      <c r="Q6" s="36" t="n">
        <f aca="false">MAX(H6:J6)+MAX(K6:M6)+MAX(N6:P6)</f>
        <v>200</v>
      </c>
      <c r="R6" s="37" t="n">
        <f aca="false">G6*Q6</f>
        <v>229.715848266212</v>
      </c>
      <c r="S6" s="36" t="n">
        <v>2</v>
      </c>
      <c r="T6" s="35" t="s">
        <v>25</v>
      </c>
      <c r="U6" s="38" t="s">
        <v>26</v>
      </c>
    </row>
    <row r="7" customFormat="false" ht="15" hidden="false" customHeight="false" outlineLevel="0" collapsed="false">
      <c r="A7" s="28" t="s">
        <v>27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customFormat="false" ht="16.5" hidden="false" customHeight="true" outlineLevel="0" collapsed="false">
      <c r="A8" s="29" t="n">
        <v>1</v>
      </c>
      <c r="B8" s="30" t="s">
        <v>28</v>
      </c>
      <c r="C8" s="30" t="n">
        <v>1979</v>
      </c>
      <c r="D8" s="31" t="s">
        <v>29</v>
      </c>
      <c r="E8" s="39" t="s">
        <v>30</v>
      </c>
      <c r="F8" s="40" t="n">
        <v>53.35</v>
      </c>
      <c r="G8" s="34" t="n">
        <f aca="false">500/(594.31747775582-27.23842536447*F8+0.82112226871*POWER(F8,2)-0.00930733913*POWER(F8,3)+0.00004731582*POWER(F8,4)-0.00000009054*POWER(F8,5))</f>
        <v>1.22208572537798</v>
      </c>
      <c r="H8" s="26" t="n">
        <v>50</v>
      </c>
      <c r="I8" s="26" t="n">
        <v>55</v>
      </c>
      <c r="J8" s="41" t="n">
        <v>60</v>
      </c>
      <c r="K8" s="41" t="n">
        <v>40</v>
      </c>
      <c r="L8" s="26" t="n">
        <v>45</v>
      </c>
      <c r="M8" s="41" t="s">
        <v>31</v>
      </c>
      <c r="N8" s="26" t="n">
        <v>65</v>
      </c>
      <c r="O8" s="41" t="n">
        <v>75</v>
      </c>
      <c r="P8" s="41" t="n">
        <v>80</v>
      </c>
      <c r="Q8" s="36" t="n">
        <f aca="false">MAX(H8:J8)+MAX(K8:M8)+MAX(N8:P8)</f>
        <v>185</v>
      </c>
      <c r="R8" s="37" t="n">
        <f aca="false">G8*Q8</f>
        <v>226.085859194927</v>
      </c>
      <c r="S8" s="26" t="n">
        <v>1</v>
      </c>
      <c r="T8" s="41" t="s">
        <v>32</v>
      </c>
      <c r="U8" s="38" t="s">
        <v>33</v>
      </c>
    </row>
    <row r="9" customFormat="false" ht="16.5" hidden="false" customHeight="true" outlineLevel="0" collapsed="false">
      <c r="A9" s="28" t="s">
        <v>34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customFormat="false" ht="16.5" hidden="false" customHeight="true" outlineLevel="0" collapsed="false">
      <c r="A10" s="29" t="n">
        <v>1</v>
      </c>
      <c r="B10" s="30" t="s">
        <v>35</v>
      </c>
      <c r="C10" s="30" t="n">
        <v>1995</v>
      </c>
      <c r="D10" s="31" t="s">
        <v>29</v>
      </c>
      <c r="E10" s="39" t="s">
        <v>36</v>
      </c>
      <c r="F10" s="40" t="n">
        <v>56.55</v>
      </c>
      <c r="G10" s="34" t="n">
        <f aca="false">500/(594.31747775582-27.23842536447*F10+0.82112226871*POWER(F10,2)-0.00930733913*POWER(F10,3)+0.00004731582*POWER(F10,4)-0.00000009054*POWER(F10,5))</f>
        <v>1.16762429582454</v>
      </c>
      <c r="H10" s="26" t="n">
        <v>72.5</v>
      </c>
      <c r="I10" s="26" t="n">
        <v>77.5</v>
      </c>
      <c r="J10" s="41" t="s">
        <v>24</v>
      </c>
      <c r="K10" s="41" t="n">
        <v>42.5</v>
      </c>
      <c r="L10" s="41" t="s">
        <v>37</v>
      </c>
      <c r="M10" s="41" t="s">
        <v>37</v>
      </c>
      <c r="N10" s="26" t="n">
        <v>92.5</v>
      </c>
      <c r="O10" s="41" t="n">
        <v>97.5</v>
      </c>
      <c r="P10" s="41" t="n">
        <v>102.5</v>
      </c>
      <c r="Q10" s="36" t="n">
        <f aca="false">MAX(H10:J10)+MAX(K10:M10)+MAX(N10:P10)</f>
        <v>222.5</v>
      </c>
      <c r="R10" s="37" t="n">
        <f aca="false">G10*Q10</f>
        <v>259.796405820959</v>
      </c>
      <c r="S10" s="26" t="n">
        <v>2</v>
      </c>
      <c r="T10" s="41" t="s">
        <v>19</v>
      </c>
      <c r="U10" s="38" t="s">
        <v>38</v>
      </c>
    </row>
    <row r="11" customFormat="false" ht="16.5" hidden="false" customHeight="true" outlineLevel="0" collapsed="false">
      <c r="A11" s="29" t="n">
        <v>2</v>
      </c>
      <c r="B11" s="30" t="s">
        <v>39</v>
      </c>
      <c r="C11" s="30" t="n">
        <v>1992</v>
      </c>
      <c r="D11" s="31" t="n">
        <v>2</v>
      </c>
      <c r="E11" s="39" t="s">
        <v>40</v>
      </c>
      <c r="F11" s="40" t="n">
        <v>55.9</v>
      </c>
      <c r="G11" s="34" t="n">
        <f aca="false">500/(594.31747775582-27.23842536447*F11+0.82112226871*POWER(F11,2)-0.00930733913*POWER(F11,3)+0.00004731582*POWER(F11,4)-0.00000009054*POWER(F11,5))</f>
        <v>1.17825499401465</v>
      </c>
      <c r="H11" s="26" t="n">
        <v>80</v>
      </c>
      <c r="I11" s="26" t="n">
        <v>85</v>
      </c>
      <c r="J11" s="41" t="n">
        <v>90</v>
      </c>
      <c r="K11" s="41" t="n">
        <v>40</v>
      </c>
      <c r="L11" s="26" t="n">
        <v>45</v>
      </c>
      <c r="M11" s="41" t="s">
        <v>41</v>
      </c>
      <c r="N11" s="26" t="n">
        <v>85</v>
      </c>
      <c r="O11" s="41" t="n">
        <v>95</v>
      </c>
      <c r="P11" s="41" t="n">
        <v>100</v>
      </c>
      <c r="Q11" s="36" t="n">
        <f aca="false">MAX(H11:J11)+MAX(K11:M11)+MAX(N11:P11)</f>
        <v>235</v>
      </c>
      <c r="R11" s="37" t="n">
        <f aca="false">G11*Q11</f>
        <v>276.889923593442</v>
      </c>
      <c r="S11" s="26" t="n">
        <v>1</v>
      </c>
      <c r="T11" s="41" t="s">
        <v>42</v>
      </c>
      <c r="U11" s="38" t="s">
        <v>43</v>
      </c>
    </row>
    <row r="12" customFormat="false" ht="16.5" hidden="false" customHeight="true" outlineLevel="0" collapsed="false">
      <c r="A12" s="28" t="s">
        <v>44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customFormat="false" ht="16.5" hidden="false" customHeight="true" outlineLevel="0" collapsed="false">
      <c r="A13" s="29" t="n">
        <v>1</v>
      </c>
      <c r="B13" s="30" t="s">
        <v>45</v>
      </c>
      <c r="C13" s="30" t="n">
        <v>1963</v>
      </c>
      <c r="D13" s="31" t="s">
        <v>29</v>
      </c>
      <c r="E13" s="39" t="s">
        <v>36</v>
      </c>
      <c r="F13" s="40" t="n">
        <v>54.3</v>
      </c>
      <c r="G13" s="34" t="n">
        <f aca="false">500/(594.31747775582-27.23842536447*F13+0.82112226871*POWER(F13,2)-0.00930733913*POWER(F13,3)+0.00004731582*POWER(F13,4)-0.00000009054*POWER(F13,5))</f>
        <v>1.20536303367062</v>
      </c>
      <c r="H13" s="26" t="n">
        <v>72.5</v>
      </c>
      <c r="I13" s="26" t="n">
        <v>77.5</v>
      </c>
      <c r="J13" s="41" t="n">
        <v>80</v>
      </c>
      <c r="K13" s="41" t="n">
        <v>42.5</v>
      </c>
      <c r="L13" s="26" t="n">
        <v>45</v>
      </c>
      <c r="M13" s="41" t="s">
        <v>41</v>
      </c>
      <c r="N13" s="26" t="n">
        <v>85</v>
      </c>
      <c r="O13" s="41" t="n">
        <v>90</v>
      </c>
      <c r="P13" s="41" t="n">
        <v>92.5</v>
      </c>
      <c r="Q13" s="36" t="n">
        <f aca="false">MAX(H13:J13)+MAX(K13:M13)+MAX(N13:P13)</f>
        <v>217.5</v>
      </c>
      <c r="R13" s="37" t="n">
        <f aca="false">G13*Q13</f>
        <v>262.166459823359</v>
      </c>
      <c r="S13" s="26" t="n">
        <v>1</v>
      </c>
      <c r="T13" s="41" t="s">
        <v>19</v>
      </c>
      <c r="U13" s="38" t="s">
        <v>38</v>
      </c>
    </row>
    <row r="14" customFormat="false" ht="14.25" hidden="false" customHeight="true" outlineLevel="0" collapsed="false">
      <c r="A14" s="28" t="s">
        <v>46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customFormat="false" ht="15" hidden="false" customHeight="false" outlineLevel="0" collapsed="false">
      <c r="A15" s="42" t="n">
        <v>1</v>
      </c>
      <c r="B15" s="30" t="s">
        <v>47</v>
      </c>
      <c r="C15" s="30" t="n">
        <v>1998</v>
      </c>
      <c r="D15" s="30" t="s">
        <v>29</v>
      </c>
      <c r="E15" s="30" t="s">
        <v>22</v>
      </c>
      <c r="F15" s="43" t="n">
        <v>63.1</v>
      </c>
      <c r="G15" s="44" t="n">
        <f aca="false">500/(-216.0475144+16.2606339*F15-0.002388645*POWER(F15,2)-0.00113732*POWER(F15,3)+0.00000701863*POWER(F15,4)-0.00000001291*POWER(F15,5))</f>
        <v>0.815525613122396</v>
      </c>
      <c r="H15" s="26" t="n">
        <v>60</v>
      </c>
      <c r="I15" s="26" t="n">
        <v>70</v>
      </c>
      <c r="J15" s="41" t="s">
        <v>48</v>
      </c>
      <c r="K15" s="41" t="s">
        <v>49</v>
      </c>
      <c r="L15" s="41" t="s">
        <v>49</v>
      </c>
      <c r="M15" s="41" t="s">
        <v>49</v>
      </c>
      <c r="N15" s="41" t="s">
        <v>49</v>
      </c>
      <c r="O15" s="41" t="s">
        <v>49</v>
      </c>
      <c r="P15" s="41" t="s">
        <v>49</v>
      </c>
      <c r="Q15" s="41" t="s">
        <v>49</v>
      </c>
      <c r="R15" s="41" t="s">
        <v>49</v>
      </c>
      <c r="S15" s="41" t="s">
        <v>49</v>
      </c>
      <c r="T15" s="41" t="s">
        <v>49</v>
      </c>
      <c r="U15" s="38" t="s">
        <v>26</v>
      </c>
    </row>
    <row r="16" customFormat="false" ht="14.25" hidden="false" customHeight="true" outlineLevel="0" collapsed="false">
      <c r="A16" s="42" t="n">
        <v>2</v>
      </c>
      <c r="B16" s="30" t="s">
        <v>50</v>
      </c>
      <c r="C16" s="30" t="n">
        <v>1997</v>
      </c>
      <c r="D16" s="30" t="n">
        <v>1</v>
      </c>
      <c r="E16" s="30" t="s">
        <v>40</v>
      </c>
      <c r="F16" s="40" t="n">
        <v>75.65</v>
      </c>
      <c r="G16" s="44" t="n">
        <f aca="false">500/(-216.0475144+16.2606339*F16-0.002388645*POWER(F16,2)-0.00113732*POWER(F16,3)+0.00000701863*POWER(F16,4)-0.00000001291*POWER(F16,5))</f>
        <v>0.70832026157154</v>
      </c>
      <c r="H16" s="26" t="n">
        <v>155</v>
      </c>
      <c r="I16" s="26" t="n">
        <v>162.5</v>
      </c>
      <c r="J16" s="41" t="n">
        <v>167.5</v>
      </c>
      <c r="K16" s="45" t="n">
        <v>95</v>
      </c>
      <c r="L16" s="46" t="s">
        <v>51</v>
      </c>
      <c r="M16" s="41" t="s">
        <v>51</v>
      </c>
      <c r="N16" s="26" t="n">
        <v>190</v>
      </c>
      <c r="O16" s="41" t="n">
        <v>200</v>
      </c>
      <c r="P16" s="41" t="s">
        <v>52</v>
      </c>
      <c r="Q16" s="36" t="n">
        <f aca="false">MAX(H16:J16)+MAX(K16:M16)+MAX(N16:P16)</f>
        <v>462.5</v>
      </c>
      <c r="R16" s="37" t="n">
        <f aca="false">G16*Q16</f>
        <v>327.598120976837</v>
      </c>
      <c r="S16" s="26" t="n">
        <v>2</v>
      </c>
      <c r="T16" s="26" t="n">
        <v>2</v>
      </c>
      <c r="U16" s="38" t="s">
        <v>53</v>
      </c>
    </row>
    <row r="17" customFormat="false" ht="15" hidden="false" customHeight="false" outlineLevel="0" collapsed="false">
      <c r="A17" s="29" t="n">
        <v>3</v>
      </c>
      <c r="B17" s="30" t="s">
        <v>54</v>
      </c>
      <c r="C17" s="30" t="n">
        <v>1997</v>
      </c>
      <c r="D17" s="30" t="n">
        <v>1</v>
      </c>
      <c r="E17" s="32" t="s">
        <v>22</v>
      </c>
      <c r="F17" s="40" t="n">
        <v>94.1</v>
      </c>
      <c r="G17" s="44" t="n">
        <f aca="false">500/(-216.0475144+16.2606339*F17-0.002388645*POWER(F17,2)-0.00113732*POWER(F17,3)+0.00000701863*POWER(F17,4)-0.00000001291*POWER(F17,5))</f>
        <v>0.624741024282032</v>
      </c>
      <c r="H17" s="41" t="s">
        <v>55</v>
      </c>
      <c r="I17" s="26" t="n">
        <v>200</v>
      </c>
      <c r="J17" s="41" t="s">
        <v>52</v>
      </c>
      <c r="K17" s="41" t="n">
        <v>145</v>
      </c>
      <c r="L17" s="41" t="n">
        <v>150</v>
      </c>
      <c r="M17" s="41" t="n">
        <v>155</v>
      </c>
      <c r="N17" s="26" t="n">
        <v>215</v>
      </c>
      <c r="O17" s="26" t="n">
        <v>225</v>
      </c>
      <c r="P17" s="41" t="n">
        <v>230</v>
      </c>
      <c r="Q17" s="36" t="n">
        <f aca="false">MAX(H17:J17)+MAX(K17:M17)+MAX(N17:P17)</f>
        <v>585</v>
      </c>
      <c r="R17" s="37" t="n">
        <f aca="false">G17*Q17</f>
        <v>365.473499204989</v>
      </c>
      <c r="S17" s="26" t="n">
        <v>1</v>
      </c>
      <c r="T17" s="41" t="n">
        <v>1</v>
      </c>
      <c r="U17" s="38" t="s">
        <v>26</v>
      </c>
    </row>
    <row r="18" customFormat="false" ht="15" hidden="false" customHeight="false" outlineLevel="0" collapsed="false">
      <c r="A18" s="42" t="n">
        <v>4</v>
      </c>
      <c r="B18" s="30" t="s">
        <v>56</v>
      </c>
      <c r="C18" s="30" t="n">
        <v>1999</v>
      </c>
      <c r="D18" s="30" t="s">
        <v>57</v>
      </c>
      <c r="E18" s="30" t="s">
        <v>22</v>
      </c>
      <c r="F18" s="43" t="n">
        <v>104.9</v>
      </c>
      <c r="G18" s="44" t="n">
        <f aca="false">500/(-216.0475144+16.2606339*F18-0.002388645*POWER(F18,2)-0.00113732*POWER(F18,3)+0.00000701863*POWER(F18,4)-0.00000001291*POWER(F18,5))</f>
        <v>0.597753612789004</v>
      </c>
      <c r="H18" s="41" t="n">
        <v>130</v>
      </c>
      <c r="I18" s="41" t="n">
        <v>140</v>
      </c>
      <c r="J18" s="26" t="n">
        <v>145</v>
      </c>
      <c r="K18" s="41" t="s">
        <v>58</v>
      </c>
      <c r="L18" s="41" t="n">
        <v>110</v>
      </c>
      <c r="M18" s="41" t="s">
        <v>59</v>
      </c>
      <c r="N18" s="26" t="n">
        <v>140</v>
      </c>
      <c r="O18" s="41" t="n">
        <v>150</v>
      </c>
      <c r="P18" s="41" t="n">
        <v>160</v>
      </c>
      <c r="Q18" s="36" t="n">
        <f aca="false">MAX(H18:J18)+MAX(K18:M18)+MAX(N18:P18)</f>
        <v>415</v>
      </c>
      <c r="R18" s="37" t="n">
        <f aca="false">G18*Q18</f>
        <v>248.067749307437</v>
      </c>
      <c r="S18" s="26" t="n">
        <v>3</v>
      </c>
      <c r="T18" s="41" t="s">
        <v>60</v>
      </c>
      <c r="U18" s="38" t="s">
        <v>26</v>
      </c>
    </row>
    <row r="19" customFormat="false" ht="15" hidden="false" customHeight="false" outlineLevel="0" collapsed="false">
      <c r="A19" s="42" t="n">
        <v>5</v>
      </c>
      <c r="B19" s="30" t="s">
        <v>61</v>
      </c>
      <c r="C19" s="30" t="n">
        <v>1998</v>
      </c>
      <c r="D19" s="30" t="n">
        <v>2</v>
      </c>
      <c r="E19" s="30" t="s">
        <v>22</v>
      </c>
      <c r="F19" s="43" t="n">
        <v>82.5</v>
      </c>
      <c r="G19" s="44" t="n">
        <f aca="false">500/(-216.0475144+16.2606339*F19-0.002388645*POWER(F19,2)-0.00113732*POWER(F19,3)+0.00000701863*POWER(F19,4)-0.00000001291*POWER(F19,5))</f>
        <v>0.669906527002061</v>
      </c>
      <c r="H19" s="41" t="s">
        <v>49</v>
      </c>
      <c r="I19" s="41" t="s">
        <v>49</v>
      </c>
      <c r="J19" s="41" t="s">
        <v>49</v>
      </c>
      <c r="K19" s="41" t="s">
        <v>49</v>
      </c>
      <c r="L19" s="41" t="s">
        <v>49</v>
      </c>
      <c r="M19" s="41" t="s">
        <v>49</v>
      </c>
      <c r="N19" s="41" t="s">
        <v>49</v>
      </c>
      <c r="O19" s="41" t="s">
        <v>49</v>
      </c>
      <c r="P19" s="41" t="s">
        <v>49</v>
      </c>
      <c r="Q19" s="41" t="s">
        <v>49</v>
      </c>
      <c r="R19" s="41" t="s">
        <v>49</v>
      </c>
      <c r="S19" s="41" t="s">
        <v>49</v>
      </c>
      <c r="T19" s="41" t="s">
        <v>49</v>
      </c>
      <c r="U19" s="38" t="s">
        <v>26</v>
      </c>
    </row>
    <row r="20" customFormat="false" ht="15" hidden="false" customHeight="false" outlineLevel="0" collapsed="false">
      <c r="A20" s="28" t="s">
        <v>62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customFormat="false" ht="15" hidden="false" customHeight="false" outlineLevel="0" collapsed="false">
      <c r="A21" s="29" t="n">
        <v>1</v>
      </c>
      <c r="B21" s="30" t="s">
        <v>63</v>
      </c>
      <c r="C21" s="30" t="n">
        <v>1996</v>
      </c>
      <c r="D21" s="30" t="n">
        <v>2</v>
      </c>
      <c r="E21" s="30" t="s">
        <v>22</v>
      </c>
      <c r="F21" s="43" t="n">
        <v>86</v>
      </c>
      <c r="G21" s="44" t="n">
        <f aca="false">500/(-216.0475144+16.2606339*F21-0.002388645*POWER(F21,2)-0.00113732*POWER(F21,3)+0.00000701863*POWER(F21,4)-0.00000001291*POWER(F21,5))</f>
        <v>0.654027341599925</v>
      </c>
      <c r="H21" s="26" t="n">
        <v>180</v>
      </c>
      <c r="I21" s="26" t="n">
        <v>187.5</v>
      </c>
      <c r="J21" s="41" t="s">
        <v>55</v>
      </c>
      <c r="K21" s="26" t="n">
        <v>140</v>
      </c>
      <c r="L21" s="26" t="n">
        <v>147.5</v>
      </c>
      <c r="M21" s="41" t="s">
        <v>64</v>
      </c>
      <c r="N21" s="26" t="n">
        <v>195</v>
      </c>
      <c r="O21" s="26" t="n">
        <v>202.5</v>
      </c>
      <c r="P21" s="41" t="n">
        <v>207.5</v>
      </c>
      <c r="Q21" s="36" t="n">
        <f aca="false">MAX(H21:J21)+MAX(K21:M21)+MAX(N21:P21)</f>
        <v>542.5</v>
      </c>
      <c r="R21" s="37" t="n">
        <f aca="false">G21*Q21</f>
        <v>354.809832817959</v>
      </c>
      <c r="S21" s="26" t="n">
        <v>1</v>
      </c>
      <c r="T21" s="41" t="s">
        <v>42</v>
      </c>
      <c r="U21" s="47" t="s">
        <v>26</v>
      </c>
    </row>
    <row r="22" customFormat="false" ht="15" hidden="false" customHeight="false" outlineLevel="0" collapsed="false">
      <c r="A22" s="29" t="n">
        <v>2</v>
      </c>
      <c r="B22" s="30" t="s">
        <v>65</v>
      </c>
      <c r="C22" s="30" t="n">
        <v>1994</v>
      </c>
      <c r="D22" s="30" t="s">
        <v>29</v>
      </c>
      <c r="E22" s="30" t="s">
        <v>40</v>
      </c>
      <c r="F22" s="43" t="n">
        <v>91.15</v>
      </c>
      <c r="G22" s="44" t="n">
        <f aca="false">500/(-216.0475144+16.2606339*F22-0.002388645*POWER(F22,2)-0.00113732*POWER(F22,3)+0.00000701863*POWER(F22,4)-0.00000001291*POWER(F22,5))</f>
        <v>0.634339103016827</v>
      </c>
      <c r="H22" s="26" t="n">
        <v>140</v>
      </c>
      <c r="I22" s="26" t="n">
        <v>150</v>
      </c>
      <c r="J22" s="26" t="n">
        <v>160</v>
      </c>
      <c r="K22" s="26" t="n">
        <v>140</v>
      </c>
      <c r="L22" s="26" t="n">
        <v>150</v>
      </c>
      <c r="M22" s="41" t="s">
        <v>66</v>
      </c>
      <c r="N22" s="26" t="n">
        <v>180</v>
      </c>
      <c r="O22" s="26" t="n">
        <v>200</v>
      </c>
      <c r="P22" s="41" t="n">
        <v>210</v>
      </c>
      <c r="Q22" s="36" t="n">
        <f aca="false">MAX(H22:J22)+MAX(K22:M22)+MAX(N22:P22)</f>
        <v>520</v>
      </c>
      <c r="R22" s="37" t="n">
        <f aca="false">G22*Q22</f>
        <v>329.85633356875</v>
      </c>
      <c r="S22" s="26" t="n">
        <v>2</v>
      </c>
      <c r="T22" s="41" t="s">
        <v>42</v>
      </c>
      <c r="U22" s="47" t="s">
        <v>67</v>
      </c>
    </row>
    <row r="23" customFormat="false" ht="15" hidden="false" customHeight="false" outlineLevel="0" collapsed="false">
      <c r="A23" s="29" t="n">
        <v>3</v>
      </c>
      <c r="B23" s="30" t="s">
        <v>68</v>
      </c>
      <c r="C23" s="30" t="n">
        <v>1993</v>
      </c>
      <c r="D23" s="30" t="n">
        <v>1</v>
      </c>
      <c r="E23" s="30" t="s">
        <v>17</v>
      </c>
      <c r="F23" s="43" t="n">
        <v>78.1</v>
      </c>
      <c r="G23" s="44" t="n">
        <f aca="false">500/(-216.0475144+16.2606339*F23-0.002388645*POWER(F23,2)-0.00113732*POWER(F23,3)+0.00000701863*POWER(F23,4)-0.00000001291*POWER(F23,5))</f>
        <v>0.693328308444939</v>
      </c>
      <c r="H23" s="26" t="n">
        <v>140</v>
      </c>
      <c r="I23" s="26" t="n">
        <v>155</v>
      </c>
      <c r="J23" s="26" t="n">
        <v>160</v>
      </c>
      <c r="K23" s="26" t="n">
        <v>110</v>
      </c>
      <c r="L23" s="26" t="n">
        <v>115</v>
      </c>
      <c r="M23" s="41" t="s">
        <v>69</v>
      </c>
      <c r="N23" s="26" t="n">
        <v>150</v>
      </c>
      <c r="O23" s="26" t="n">
        <v>160</v>
      </c>
      <c r="P23" s="41" t="s">
        <v>70</v>
      </c>
      <c r="Q23" s="36" t="n">
        <f aca="false">MAX(H23:J23)+MAX(K23:M23)+MAX(N23:P23)</f>
        <v>435</v>
      </c>
      <c r="R23" s="37" t="n">
        <f aca="false">G23*Q23</f>
        <v>301.597814173548</v>
      </c>
      <c r="S23" s="26" t="n">
        <v>3</v>
      </c>
      <c r="T23" s="26" t="n">
        <v>2</v>
      </c>
      <c r="U23" s="47" t="s">
        <v>71</v>
      </c>
    </row>
    <row r="24" customFormat="false" ht="15" hidden="false" customHeight="false" outlineLevel="0" collapsed="false">
      <c r="A24" s="28" t="s">
        <v>72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customFormat="false" ht="15" hidden="false" customHeight="false" outlineLevel="0" collapsed="false">
      <c r="A25" s="48" t="n">
        <v>1</v>
      </c>
      <c r="B25" s="30" t="s">
        <v>73</v>
      </c>
      <c r="C25" s="30" t="n">
        <v>1990</v>
      </c>
      <c r="D25" s="30" t="n">
        <v>1</v>
      </c>
      <c r="E25" s="32" t="s">
        <v>74</v>
      </c>
      <c r="F25" s="33" t="n">
        <v>91.5</v>
      </c>
      <c r="G25" s="44" t="n">
        <f aca="false">500/(-216.0475144+16.2606339*F25-0.002388645*POWER(F25,2)-0.00113732*POWER(F25,3)+0.00000701863*POWER(F25,4)-0.00000001291*POWER(F25,5))</f>
        <v>0.633141094417969</v>
      </c>
      <c r="H25" s="35" t="s">
        <v>75</v>
      </c>
      <c r="I25" s="35" t="s">
        <v>76</v>
      </c>
      <c r="J25" s="35" t="n">
        <v>202.5</v>
      </c>
      <c r="K25" s="36" t="n">
        <v>140</v>
      </c>
      <c r="L25" s="36" t="n">
        <v>150</v>
      </c>
      <c r="M25" s="35" t="n">
        <v>157.5</v>
      </c>
      <c r="N25" s="36" t="n">
        <v>210</v>
      </c>
      <c r="O25" s="35" t="s">
        <v>77</v>
      </c>
      <c r="P25" s="35" t="s">
        <v>49</v>
      </c>
      <c r="Q25" s="36" t="n">
        <f aca="false">MAX(H25:J25)+MAX(K25:M25)+MAX(N25:P25)</f>
        <v>570</v>
      </c>
      <c r="R25" s="37" t="n">
        <f aca="false">G25*Q25</f>
        <v>360.890423818242</v>
      </c>
      <c r="S25" s="36" t="n">
        <v>2</v>
      </c>
      <c r="T25" s="35" t="n">
        <v>1</v>
      </c>
      <c r="U25" s="38" t="s">
        <v>78</v>
      </c>
    </row>
    <row r="26" customFormat="false" ht="15" hidden="false" customHeight="false" outlineLevel="0" collapsed="false">
      <c r="A26" s="42" t="n">
        <v>2</v>
      </c>
      <c r="B26" s="30" t="s">
        <v>79</v>
      </c>
      <c r="C26" s="30" t="n">
        <v>1987</v>
      </c>
      <c r="D26" s="30" t="n">
        <v>1</v>
      </c>
      <c r="E26" s="30" t="s">
        <v>80</v>
      </c>
      <c r="F26" s="33" t="n">
        <v>73.85</v>
      </c>
      <c r="G26" s="44" t="n">
        <f aca="false">500/(-216.0475144+16.2606339*F26-0.002388645*POWER(F26,2)-0.00113732*POWER(F26,3)+0.00000701863*POWER(F26,4)-0.00000001291*POWER(F26,5))</f>
        <v>0.720351289924181</v>
      </c>
      <c r="H26" s="35" t="n">
        <v>150</v>
      </c>
      <c r="I26" s="35" t="n">
        <v>155</v>
      </c>
      <c r="J26" s="35" t="n">
        <v>160</v>
      </c>
      <c r="K26" s="35" t="n">
        <v>130</v>
      </c>
      <c r="L26" s="35" t="n">
        <v>135</v>
      </c>
      <c r="M26" s="35" t="n">
        <v>137.5</v>
      </c>
      <c r="N26" s="36" t="n">
        <v>170</v>
      </c>
      <c r="O26" s="36" t="n">
        <v>175</v>
      </c>
      <c r="P26" s="36" t="n">
        <v>180</v>
      </c>
      <c r="Q26" s="36" t="n">
        <f aca="false">MAX(H26:J26)+MAX(K26:M26)+MAX(N26:P26)</f>
        <v>477.5</v>
      </c>
      <c r="R26" s="37" t="n">
        <f aca="false">G26*Q26</f>
        <v>343.967740938797</v>
      </c>
      <c r="S26" s="36" t="n">
        <v>3</v>
      </c>
      <c r="T26" s="35" t="n">
        <v>1</v>
      </c>
      <c r="U26" s="38" t="s">
        <v>20</v>
      </c>
    </row>
    <row r="27" customFormat="false" ht="15" hidden="false" customHeight="false" outlineLevel="0" collapsed="false">
      <c r="A27" s="48" t="n">
        <v>3</v>
      </c>
      <c r="B27" s="30" t="s">
        <v>81</v>
      </c>
      <c r="C27" s="30" t="n">
        <v>1989</v>
      </c>
      <c r="D27" s="30" t="n">
        <v>1</v>
      </c>
      <c r="E27" s="32" t="s">
        <v>17</v>
      </c>
      <c r="F27" s="33" t="n">
        <v>89.15</v>
      </c>
      <c r="G27" s="44" t="n">
        <f aca="false">500/(-216.0475144+16.2606339*F27-0.002388645*POWER(F27,2)-0.00113732*POWER(F27,3)+0.00000701863*POWER(F27,4)-0.00000001291*POWER(F27,5))</f>
        <v>0.641511965752798</v>
      </c>
      <c r="H27" s="36" t="n">
        <v>170</v>
      </c>
      <c r="I27" s="36" t="n">
        <v>180</v>
      </c>
      <c r="J27" s="36" t="n">
        <v>185</v>
      </c>
      <c r="K27" s="35" t="s">
        <v>82</v>
      </c>
      <c r="L27" s="35" t="s">
        <v>82</v>
      </c>
      <c r="M27" s="35" t="s">
        <v>82</v>
      </c>
      <c r="N27" s="41" t="s">
        <v>49</v>
      </c>
      <c r="O27" s="41" t="s">
        <v>49</v>
      </c>
      <c r="P27" s="41" t="s">
        <v>49</v>
      </c>
      <c r="Q27" s="41" t="s">
        <v>49</v>
      </c>
      <c r="R27" s="41" t="s">
        <v>49</v>
      </c>
      <c r="S27" s="41" t="s">
        <v>49</v>
      </c>
      <c r="T27" s="41" t="s">
        <v>49</v>
      </c>
      <c r="U27" s="38" t="s">
        <v>20</v>
      </c>
    </row>
    <row r="28" customFormat="false" ht="15" hidden="false" customHeight="false" outlineLevel="0" collapsed="false">
      <c r="A28" s="42" t="n">
        <v>4</v>
      </c>
      <c r="B28" s="30" t="s">
        <v>83</v>
      </c>
      <c r="C28" s="30" t="n">
        <v>1981</v>
      </c>
      <c r="D28" s="30" t="n">
        <v>2</v>
      </c>
      <c r="E28" s="32" t="s">
        <v>36</v>
      </c>
      <c r="F28" s="33" t="n">
        <v>61.6</v>
      </c>
      <c r="G28" s="44" t="n">
        <f aca="false">500/(-216.0475144+16.2606339*F28-0.002388645*POWER(F28,2)-0.00113732*POWER(F28,3)+0.00000701863*POWER(F28,4)-0.00000001291*POWER(F28,5))</f>
        <v>0.832903919296079</v>
      </c>
      <c r="H28" s="36" t="n">
        <v>110</v>
      </c>
      <c r="I28" s="36" t="n">
        <v>117.5</v>
      </c>
      <c r="J28" s="36" t="n">
        <v>120</v>
      </c>
      <c r="K28" s="35" t="s">
        <v>84</v>
      </c>
      <c r="L28" s="36" t="n">
        <v>70</v>
      </c>
      <c r="M28" s="35" t="s">
        <v>48</v>
      </c>
      <c r="N28" s="35" t="n">
        <v>140</v>
      </c>
      <c r="O28" s="36" t="n">
        <v>150</v>
      </c>
      <c r="P28" s="36" t="n">
        <v>157.5</v>
      </c>
      <c r="Q28" s="36" t="n">
        <f aca="false">MAX(H28:J28)+MAX(K28:M28)+MAX(N28:P28)</f>
        <v>347.5</v>
      </c>
      <c r="R28" s="37" t="n">
        <f aca="false">G28*Q28</f>
        <v>289.434111955388</v>
      </c>
      <c r="S28" s="36" t="n">
        <v>4</v>
      </c>
      <c r="T28" s="35" t="n">
        <v>3</v>
      </c>
      <c r="U28" s="38" t="s">
        <v>20</v>
      </c>
    </row>
    <row r="29" customFormat="false" ht="15" hidden="false" customHeight="false" outlineLevel="0" collapsed="false">
      <c r="A29" s="42" t="n">
        <v>5</v>
      </c>
      <c r="B29" s="30" t="s">
        <v>85</v>
      </c>
      <c r="C29" s="30" t="n">
        <v>1974</v>
      </c>
      <c r="D29" s="30" t="s">
        <v>86</v>
      </c>
      <c r="E29" s="32" t="s">
        <v>40</v>
      </c>
      <c r="F29" s="49" t="n">
        <v>109.2</v>
      </c>
      <c r="G29" s="44" t="n">
        <f aca="false">500/(-216.0475144+16.2606339*F29-0.002388645*POWER(F29,2)-0.00113732*POWER(F29,3)+0.00000701863*POWER(F29,4)-0.00000001291*POWER(F29,5))</f>
        <v>0.589825596192046</v>
      </c>
      <c r="H29" s="36" t="n">
        <v>210</v>
      </c>
      <c r="I29" s="36" t="n">
        <v>220</v>
      </c>
      <c r="J29" s="36" t="n">
        <v>230</v>
      </c>
      <c r="K29" s="35" t="n">
        <v>155</v>
      </c>
      <c r="L29" s="36" t="n">
        <v>160</v>
      </c>
      <c r="M29" s="35" t="s">
        <v>87</v>
      </c>
      <c r="N29" s="35" t="n">
        <v>230</v>
      </c>
      <c r="O29" s="36" t="n">
        <v>250</v>
      </c>
      <c r="P29" s="36" t="n">
        <v>270</v>
      </c>
      <c r="Q29" s="36" t="n">
        <f aca="false">MAX(H29:J29)+MAX(K29:M29)+MAX(N29:P29)</f>
        <v>660</v>
      </c>
      <c r="R29" s="37" t="n">
        <f aca="false">G29*Q29</f>
        <v>389.28489348675</v>
      </c>
      <c r="S29" s="36" t="n">
        <v>1</v>
      </c>
      <c r="T29" s="35" t="n">
        <v>1</v>
      </c>
      <c r="U29" s="38" t="s">
        <v>20</v>
      </c>
    </row>
    <row r="30" customFormat="false" ht="15" hidden="false" customHeight="false" outlineLevel="0" collapsed="false">
      <c r="A30" s="50" t="s">
        <v>88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customFormat="false" ht="15" hidden="false" customHeight="false" outlineLevel="0" collapsed="false">
      <c r="A31" s="42" t="n">
        <v>1</v>
      </c>
      <c r="B31" s="32" t="s">
        <v>89</v>
      </c>
      <c r="C31" s="51" t="n">
        <v>1981</v>
      </c>
      <c r="D31" s="52" t="s">
        <v>90</v>
      </c>
      <c r="E31" s="32" t="s">
        <v>80</v>
      </c>
      <c r="F31" s="43" t="n">
        <v>144.75</v>
      </c>
      <c r="G31" s="44" t="n">
        <f aca="false">500/(-216.0475144+16.2606339*F31-0.002388645*POWER(F31,2)-0.00113732*POWER(F31,3)+0.00000701863*POWER(F31,4)-0.00000001291*POWER(F31,5))</f>
        <v>0.556091698965442</v>
      </c>
      <c r="H31" s="26" t="n">
        <v>220</v>
      </c>
      <c r="I31" s="26" t="n">
        <v>240</v>
      </c>
      <c r="J31" s="41" t="n">
        <v>260</v>
      </c>
      <c r="K31" s="26" t="n">
        <v>210</v>
      </c>
      <c r="L31" s="26" t="n">
        <v>230</v>
      </c>
      <c r="M31" s="41" t="s">
        <v>91</v>
      </c>
      <c r="N31" s="41" t="n">
        <v>240</v>
      </c>
      <c r="O31" s="26" t="n">
        <v>260</v>
      </c>
      <c r="P31" s="26" t="n">
        <v>270</v>
      </c>
      <c r="Q31" s="36" t="n">
        <f aca="false">MAX(H31:J31)+MAX(K31:M31)+MAX(N31:P31)</f>
        <v>760</v>
      </c>
      <c r="R31" s="37" t="n">
        <f aca="false">G31*Q31</f>
        <v>422.629691213736</v>
      </c>
      <c r="S31" s="26" t="n">
        <v>1</v>
      </c>
      <c r="T31" s="41" t="s">
        <v>86</v>
      </c>
      <c r="U31" s="53" t="s">
        <v>20</v>
      </c>
    </row>
    <row r="32" customFormat="false" ht="15" hidden="false" customHeight="false" outlineLevel="0" collapsed="false">
      <c r="A32" s="42" t="n">
        <v>2</v>
      </c>
      <c r="B32" s="32" t="s">
        <v>92</v>
      </c>
      <c r="C32" s="51" t="n">
        <v>1994</v>
      </c>
      <c r="D32" s="52" t="n">
        <v>1</v>
      </c>
      <c r="E32" s="32" t="s">
        <v>40</v>
      </c>
      <c r="F32" s="43" t="n">
        <v>86.55</v>
      </c>
      <c r="G32" s="44" t="n">
        <f aca="false">500/(-216.0475144+16.2606339*F32-0.002388645*POWER(F32,2)-0.00113732*POWER(F32,3)+0.00000701863*POWER(F32,4)-0.00000001291*POWER(F32,5))</f>
        <v>0.651727757384971</v>
      </c>
      <c r="H32" s="41" t="s">
        <v>55</v>
      </c>
      <c r="I32" s="41" t="s">
        <v>93</v>
      </c>
      <c r="J32" s="41" t="n">
        <v>200</v>
      </c>
      <c r="K32" s="41" t="s">
        <v>94</v>
      </c>
      <c r="L32" s="41" t="s">
        <v>95</v>
      </c>
      <c r="M32" s="41" t="s">
        <v>95</v>
      </c>
      <c r="N32" s="41" t="s">
        <v>49</v>
      </c>
      <c r="O32" s="41" t="s">
        <v>49</v>
      </c>
      <c r="P32" s="41" t="s">
        <v>49</v>
      </c>
      <c r="Q32" s="41" t="s">
        <v>49</v>
      </c>
      <c r="R32" s="41" t="s">
        <v>49</v>
      </c>
      <c r="S32" s="41" t="s">
        <v>49</v>
      </c>
      <c r="T32" s="41" t="s">
        <v>49</v>
      </c>
      <c r="U32" s="53" t="s">
        <v>53</v>
      </c>
    </row>
    <row r="33" customFormat="false" ht="15" hidden="false" customHeight="false" outlineLevel="0" collapsed="false">
      <c r="A33" s="42" t="n">
        <v>3</v>
      </c>
      <c r="B33" s="30" t="s">
        <v>96</v>
      </c>
      <c r="C33" s="30" t="n">
        <v>1980</v>
      </c>
      <c r="D33" s="52" t="n">
        <v>1</v>
      </c>
      <c r="E33" s="32" t="s">
        <v>17</v>
      </c>
      <c r="F33" s="43" t="n">
        <v>91.85</v>
      </c>
      <c r="G33" s="44" t="n">
        <f aca="false">500/(-216.0475144+16.2606339*F33-0.002388645*POWER(F33,2)-0.00113732*POWER(F33,3)+0.00000701863*POWER(F33,4)-0.00000001291*POWER(F33,5))</f>
        <v>0.631959521995582</v>
      </c>
      <c r="H33" s="41" t="s">
        <v>75</v>
      </c>
      <c r="I33" s="41" t="s">
        <v>97</v>
      </c>
      <c r="J33" s="41" t="s">
        <v>97</v>
      </c>
      <c r="K33" s="41" t="s">
        <v>49</v>
      </c>
      <c r="L33" s="41" t="s">
        <v>49</v>
      </c>
      <c r="M33" s="41" t="s">
        <v>49</v>
      </c>
      <c r="N33" s="41" t="s">
        <v>49</v>
      </c>
      <c r="O33" s="41" t="s">
        <v>49</v>
      </c>
      <c r="P33" s="41" t="s">
        <v>49</v>
      </c>
      <c r="Q33" s="41" t="s">
        <v>49</v>
      </c>
      <c r="R33" s="41" t="s">
        <v>49</v>
      </c>
      <c r="S33" s="41" t="s">
        <v>49</v>
      </c>
      <c r="T33" s="41" t="s">
        <v>49</v>
      </c>
      <c r="U33" s="54" t="s">
        <v>98</v>
      </c>
    </row>
    <row r="34" customFormat="false" ht="16.5" hidden="false" customHeight="true" outlineLevel="0" collapsed="false">
      <c r="A34" s="55" t="s">
        <v>99</v>
      </c>
      <c r="B34" s="56" t="s">
        <v>100</v>
      </c>
      <c r="C34" s="56" t="n">
        <v>1985</v>
      </c>
      <c r="D34" s="57" t="s">
        <v>90</v>
      </c>
      <c r="E34" s="58" t="s">
        <v>101</v>
      </c>
      <c r="F34" s="59" t="n">
        <v>102.65</v>
      </c>
      <c r="G34" s="60" t="n">
        <f aca="false">500/(-216.0475144+16.2606339*F34-0.002388645*POWER(F34,2)-0.00113732*POWER(F34,3)+0.00000701863*POWER(F34,4)-0.00000001291*POWER(F34,5))</f>
        <v>0.602469983523716</v>
      </c>
      <c r="H34" s="61" t="s">
        <v>49</v>
      </c>
      <c r="I34" s="61" t="s">
        <v>49</v>
      </c>
      <c r="J34" s="61" t="s">
        <v>49</v>
      </c>
      <c r="K34" s="61" t="n">
        <v>240</v>
      </c>
      <c r="L34" s="61" t="n">
        <v>250</v>
      </c>
      <c r="M34" s="61" t="s">
        <v>102</v>
      </c>
      <c r="N34" s="61" t="s">
        <v>49</v>
      </c>
      <c r="O34" s="61" t="s">
        <v>49</v>
      </c>
      <c r="P34" s="61" t="s">
        <v>49</v>
      </c>
      <c r="Q34" s="62" t="n">
        <f aca="false">MAX(H34:J34)+MAX(K34:M34)+MAX(N34:P34)</f>
        <v>250</v>
      </c>
      <c r="R34" s="63" t="n">
        <f aca="false">G34*Q34</f>
        <v>150.617495880929</v>
      </c>
      <c r="S34" s="61" t="s">
        <v>49</v>
      </c>
      <c r="T34" s="61" t="s">
        <v>49</v>
      </c>
      <c r="U34" s="64" t="s">
        <v>20</v>
      </c>
    </row>
    <row r="35" customFormat="false" ht="15" hidden="false" customHeight="false" outlineLevel="0" collapsed="false">
      <c r="A35" s="65"/>
      <c r="B35" s="66"/>
      <c r="C35" s="66"/>
      <c r="D35" s="67"/>
      <c r="E35" s="68"/>
      <c r="F35" s="69"/>
      <c r="G35" s="70"/>
      <c r="H35" s="71"/>
      <c r="I35" s="71"/>
      <c r="J35" s="71"/>
      <c r="K35" s="71"/>
      <c r="L35" s="71"/>
      <c r="M35" s="72"/>
      <c r="N35" s="72"/>
      <c r="O35" s="71"/>
      <c r="P35" s="71"/>
      <c r="Q35" s="73"/>
      <c r="R35" s="74"/>
      <c r="S35" s="71"/>
      <c r="T35" s="72"/>
      <c r="U35" s="68"/>
    </row>
    <row r="36" customFormat="false" ht="17.25" hidden="false" customHeight="true" outlineLevel="0" collapsed="false">
      <c r="A36" s="65"/>
      <c r="B36" s="0"/>
      <c r="C36" s="75"/>
      <c r="D36" s="76"/>
      <c r="E36" s="65"/>
      <c r="F36" s="69"/>
      <c r="G36" s="77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8"/>
      <c r="S36" s="71"/>
      <c r="T36" s="71"/>
      <c r="U36" s="65"/>
    </row>
    <row r="37" customFormat="false" ht="15" hidden="false" customHeight="false" outlineLevel="0" collapsed="false">
      <c r="A37" s="79"/>
      <c r="B37" s="79"/>
      <c r="C37" s="79"/>
      <c r="D37" s="79"/>
      <c r="E37" s="79"/>
      <c r="F37" s="69"/>
      <c r="G37" s="80" t="s">
        <v>103</v>
      </c>
      <c r="H37" s="80"/>
      <c r="I37" s="80"/>
      <c r="J37" s="81" t="s">
        <v>104</v>
      </c>
      <c r="K37" s="81"/>
      <c r="L37" s="81"/>
      <c r="M37" s="81"/>
      <c r="N37" s="81"/>
      <c r="O37" s="81"/>
      <c r="P37" s="81"/>
      <c r="Q37" s="81"/>
      <c r="R37" s="81"/>
      <c r="S37" s="71"/>
      <c r="T37" s="71"/>
      <c r="U37" s="65"/>
    </row>
    <row r="38" customFormat="false" ht="15" hidden="false" customHeight="false" outlineLevel="0" collapsed="false">
      <c r="A38" s="2"/>
      <c r="B38" s="0"/>
      <c r="C38" s="82"/>
      <c r="D38" s="0"/>
      <c r="E38" s="65"/>
      <c r="F38" s="69"/>
      <c r="G38" s="29" t="s">
        <v>105</v>
      </c>
      <c r="H38" s="29"/>
      <c r="I38" s="29"/>
      <c r="J38" s="83" t="s">
        <v>106</v>
      </c>
      <c r="K38" s="83"/>
      <c r="L38" s="83"/>
      <c r="M38" s="83"/>
      <c r="N38" s="83"/>
      <c r="O38" s="83"/>
      <c r="P38" s="83"/>
      <c r="Q38" s="83"/>
      <c r="R38" s="83"/>
      <c r="S38" s="71"/>
      <c r="T38" s="71"/>
      <c r="U38" s="65"/>
    </row>
    <row r="39" customFormat="false" ht="15" hidden="false" customHeight="false" outlineLevel="0" collapsed="false">
      <c r="A39" s="2"/>
      <c r="B39" s="68"/>
      <c r="C39" s="69"/>
      <c r="D39" s="84"/>
      <c r="E39" s="68"/>
      <c r="F39" s="69"/>
      <c r="G39" s="29" t="s">
        <v>107</v>
      </c>
      <c r="H39" s="29"/>
      <c r="I39" s="29"/>
      <c r="J39" s="83" t="s">
        <v>53</v>
      </c>
      <c r="K39" s="83"/>
      <c r="L39" s="83"/>
      <c r="M39" s="83"/>
      <c r="N39" s="83"/>
      <c r="O39" s="83"/>
      <c r="P39" s="83"/>
      <c r="Q39" s="83"/>
      <c r="R39" s="83"/>
      <c r="S39" s="71"/>
      <c r="T39" s="71"/>
      <c r="U39" s="65"/>
    </row>
    <row r="40" customFormat="false" ht="15" hidden="false" customHeight="false" outlineLevel="0" collapsed="false">
      <c r="A40" s="2"/>
      <c r="B40" s="85"/>
      <c r="C40" s="69"/>
      <c r="D40" s="84"/>
      <c r="E40" s="85"/>
      <c r="F40" s="69"/>
      <c r="G40" s="29" t="s">
        <v>108</v>
      </c>
      <c r="H40" s="29"/>
      <c r="I40" s="29"/>
      <c r="J40" s="83"/>
      <c r="K40" s="83"/>
      <c r="L40" s="83"/>
      <c r="M40" s="83"/>
      <c r="N40" s="83"/>
      <c r="O40" s="83"/>
      <c r="P40" s="83"/>
      <c r="Q40" s="83"/>
      <c r="R40" s="83"/>
      <c r="S40" s="71"/>
      <c r="T40" s="71"/>
      <c r="U40" s="65"/>
    </row>
    <row r="41" customFormat="false" ht="15" hidden="false" customHeight="false" outlineLevel="0" collapsed="false">
      <c r="A41" s="2"/>
      <c r="B41" s="66"/>
      <c r="C41" s="69"/>
      <c r="D41" s="84"/>
      <c r="E41" s="68"/>
      <c r="F41" s="69"/>
      <c r="G41" s="29" t="s">
        <v>109</v>
      </c>
      <c r="H41" s="29"/>
      <c r="I41" s="29"/>
      <c r="J41" s="83" t="s">
        <v>110</v>
      </c>
      <c r="K41" s="83"/>
      <c r="L41" s="83"/>
      <c r="M41" s="83"/>
      <c r="N41" s="83"/>
      <c r="O41" s="83"/>
      <c r="P41" s="83"/>
      <c r="Q41" s="83"/>
      <c r="R41" s="83"/>
      <c r="S41" s="71"/>
      <c r="T41" s="71"/>
      <c r="U41" s="65"/>
    </row>
    <row r="42" customFormat="false" ht="15" hidden="false" customHeight="false" outlineLevel="0" collapsed="false">
      <c r="A42" s="2"/>
      <c r="B42" s="0"/>
      <c r="C42" s="75"/>
      <c r="D42" s="0"/>
      <c r="E42" s="65"/>
      <c r="F42" s="69"/>
      <c r="G42" s="29" t="s">
        <v>111</v>
      </c>
      <c r="H42" s="29"/>
      <c r="I42" s="29"/>
      <c r="J42" s="83" t="s">
        <v>112</v>
      </c>
      <c r="K42" s="83"/>
      <c r="L42" s="83"/>
      <c r="M42" s="83"/>
      <c r="N42" s="83"/>
      <c r="O42" s="83"/>
      <c r="P42" s="83"/>
      <c r="Q42" s="83"/>
      <c r="R42" s="83"/>
      <c r="S42" s="71"/>
      <c r="T42" s="71"/>
      <c r="U42" s="65"/>
    </row>
    <row r="43" customFormat="false" ht="15.75" hidden="false" customHeight="false" outlineLevel="0" collapsed="false">
      <c r="A43" s="79"/>
      <c r="B43" s="79"/>
      <c r="C43" s="79"/>
      <c r="D43" s="79"/>
      <c r="E43" s="79"/>
      <c r="F43" s="69"/>
      <c r="G43" s="86" t="s">
        <v>113</v>
      </c>
      <c r="H43" s="86"/>
      <c r="I43" s="86"/>
      <c r="J43" s="87" t="s">
        <v>114</v>
      </c>
      <c r="K43" s="87"/>
      <c r="L43" s="87"/>
      <c r="M43" s="87"/>
      <c r="N43" s="87"/>
      <c r="O43" s="87"/>
      <c r="P43" s="87"/>
      <c r="Q43" s="87"/>
      <c r="R43" s="87"/>
      <c r="S43" s="71"/>
      <c r="T43" s="71"/>
      <c r="U43" s="65"/>
    </row>
  </sheetData>
  <mergeCells count="37">
    <mergeCell ref="A1:U1"/>
    <mergeCell ref="A2:A3"/>
    <mergeCell ref="B2:B3"/>
    <mergeCell ref="C2:C3"/>
    <mergeCell ref="D2:D3"/>
    <mergeCell ref="E2:E3"/>
    <mergeCell ref="G2:G3"/>
    <mergeCell ref="H2:J2"/>
    <mergeCell ref="K2:M2"/>
    <mergeCell ref="N2:P2"/>
    <mergeCell ref="Q2:Q3"/>
    <mergeCell ref="R2:R3"/>
    <mergeCell ref="S2:S3"/>
    <mergeCell ref="T2:T3"/>
    <mergeCell ref="U2:U3"/>
    <mergeCell ref="A4:U4"/>
    <mergeCell ref="A7:U7"/>
    <mergeCell ref="A9:U9"/>
    <mergeCell ref="A12:U12"/>
    <mergeCell ref="A14:U14"/>
    <mergeCell ref="A20:U20"/>
    <mergeCell ref="A24:U24"/>
    <mergeCell ref="A30:U30"/>
    <mergeCell ref="G37:I37"/>
    <mergeCell ref="J37:R37"/>
    <mergeCell ref="G38:I38"/>
    <mergeCell ref="J38:R38"/>
    <mergeCell ref="G39:I39"/>
    <mergeCell ref="J39:R39"/>
    <mergeCell ref="G40:I40"/>
    <mergeCell ref="J40:R40"/>
    <mergeCell ref="G41:I41"/>
    <mergeCell ref="J41:R41"/>
    <mergeCell ref="G42:I42"/>
    <mergeCell ref="J42:R42"/>
    <mergeCell ref="G43:I43"/>
    <mergeCell ref="J43:R43"/>
  </mergeCells>
  <printOptions headings="false" gridLines="false" gridLinesSet="true" horizontalCentered="false" verticalCentered="false"/>
  <pageMargins left="0.340277777777778" right="0.15" top="0.779861111111111" bottom="0.329861111111111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LibreOffice/5.0.2.2$Windows_x86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language>ru-RU</dc:language>
  <dcterms:modified xsi:type="dcterms:W3CDTF">2015-11-14T16:41:50Z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