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2"/>
  </bookViews>
  <sheets>
    <sheet name="победители" sheetId="1" state="visible" r:id="rId2"/>
    <sheet name="Поток 1" sheetId="2" state="visible" r:id="rId3"/>
    <sheet name="Поток 2-3" sheetId="3" state="visible" r:id="rId4"/>
  </sheets>
  <definedNames>
    <definedName function="false" hidden="false" localSheetId="1" name="_GoBack" vbProcedure="false">'поток 1'!#ref!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<sst xmlns="http://schemas.openxmlformats.org/spreadsheetml/2006/main" count="266" uniqueCount="139">
  <si>
    <t xml:space="preserve">Абсолютные победители Чемпионата Псковской области по пауэрлифтингу 20 апреля 2016</t>
  </si>
  <si>
    <t xml:space="preserve">ФИО</t>
  </si>
  <si>
    <t xml:space="preserve">Команда</t>
  </si>
  <si>
    <t xml:space="preserve">собственный вес</t>
  </si>
  <si>
    <t xml:space="preserve">Приседания</t>
  </si>
  <si>
    <t xml:space="preserve">Жим лежа</t>
  </si>
  <si>
    <t xml:space="preserve">Становая тяга</t>
  </si>
  <si>
    <t xml:space="preserve">Итоговая сумма</t>
  </si>
  <si>
    <t xml:space="preserve">Коэффициент</t>
  </si>
  <si>
    <t xml:space="preserve">классический пауэрлифтинг. женщины</t>
  </si>
  <si>
    <t xml:space="preserve">Карпова Нина</t>
  </si>
  <si>
    <t xml:space="preserve">Пауэр</t>
  </si>
  <si>
    <t xml:space="preserve">Пауэрлифтинг (экипировка). Женщины</t>
  </si>
  <si>
    <t xml:space="preserve">Чарыева Мая </t>
  </si>
  <si>
    <t xml:space="preserve">Энерджи</t>
  </si>
  <si>
    <t xml:space="preserve">классический пауэрлифтинг. Мужчины</t>
  </si>
  <si>
    <t xml:space="preserve">Федотов Тимур</t>
  </si>
  <si>
    <t xml:space="preserve">ПРО-спорт</t>
  </si>
  <si>
    <t xml:space="preserve">Пауэрлифтинг (экипировка). Мужчины</t>
  </si>
  <si>
    <t xml:space="preserve">Малаховский Андрей</t>
  </si>
  <si>
    <t xml:space="preserve">БФ Стайл</t>
  </si>
  <si>
    <t xml:space="preserve">Команда 1 место : женщины -  Боди Фитнес Стайл</t>
  </si>
  <si>
    <t xml:space="preserve">Команда: 1 место : мужчины -  СК Пауэр</t>
  </si>
  <si>
    <t xml:space="preserve">Чемпионат Псковской обл. по пауэрлифтингу 24.04.2016г.</t>
  </si>
  <si>
    <t xml:space="preserve">№</t>
  </si>
  <si>
    <t xml:space="preserve">Фамилия, имя</t>
  </si>
  <si>
    <t xml:space="preserve">Год рожд.</t>
  </si>
  <si>
    <t xml:space="preserve">Разряд</t>
  </si>
  <si>
    <t xml:space="preserve">Собств. </t>
  </si>
  <si>
    <t xml:space="preserve">Коэфф.</t>
  </si>
  <si>
    <t xml:space="preserve">Сумма</t>
  </si>
  <si>
    <t xml:space="preserve">Место</t>
  </si>
  <si>
    <t xml:space="preserve">очки</t>
  </si>
  <si>
    <t xml:space="preserve">Тренеры</t>
  </si>
  <si>
    <t xml:space="preserve">вес</t>
  </si>
  <si>
    <t xml:space="preserve">Женщины 47</t>
  </si>
  <si>
    <t xml:space="preserve">Калинина Юлиана</t>
  </si>
  <si>
    <t xml:space="preserve">75х</t>
  </si>
  <si>
    <t xml:space="preserve">40х</t>
  </si>
  <si>
    <t xml:space="preserve">Попередень В.</t>
  </si>
  <si>
    <t xml:space="preserve">Женщины 57</t>
  </si>
  <si>
    <t xml:space="preserve">Самостоятельно</t>
  </si>
  <si>
    <t xml:space="preserve">Анна Пашина</t>
  </si>
  <si>
    <t xml:space="preserve">Планка</t>
  </si>
  <si>
    <t xml:space="preserve">85х</t>
  </si>
  <si>
    <t xml:space="preserve">55х</t>
  </si>
  <si>
    <t xml:space="preserve">х</t>
  </si>
  <si>
    <t xml:space="preserve">Федотова Ю.В.</t>
  </si>
  <si>
    <t xml:space="preserve">Егорова Юлия</t>
  </si>
  <si>
    <t xml:space="preserve">45х</t>
  </si>
  <si>
    <t xml:space="preserve">Еремеев А.Г.</t>
  </si>
  <si>
    <t xml:space="preserve">Федотов Т.А.</t>
  </si>
  <si>
    <t xml:space="preserve">Женщины свыше 63</t>
  </si>
  <si>
    <t xml:space="preserve">Максимова Татьяна</t>
  </si>
  <si>
    <t xml:space="preserve">90х</t>
  </si>
  <si>
    <t xml:space="preserve">62,5х</t>
  </si>
  <si>
    <t xml:space="preserve">Демченкова Елена</t>
  </si>
  <si>
    <t xml:space="preserve">95х</t>
  </si>
  <si>
    <t xml:space="preserve">Женщины ЭК</t>
  </si>
  <si>
    <t xml:space="preserve">65х</t>
  </si>
  <si>
    <t xml:space="preserve">115х</t>
  </si>
  <si>
    <t xml:space="preserve">Никандров А.</t>
  </si>
  <si>
    <t xml:space="preserve">Ибрагимова Оксана </t>
  </si>
  <si>
    <t xml:space="preserve">70х</t>
  </si>
  <si>
    <t xml:space="preserve">Судьи на помосте</t>
  </si>
  <si>
    <t xml:space="preserve">Катющева Т.В., Баслаков Я., Иванов Ю.</t>
  </si>
  <si>
    <t xml:space="preserve">Ассистенты</t>
  </si>
  <si>
    <t xml:space="preserve"> Секретарь</t>
  </si>
  <si>
    <t xml:space="preserve">Федотова Юлия</t>
  </si>
  <si>
    <t xml:space="preserve">Жюри</t>
  </si>
  <si>
    <t xml:space="preserve">Врач</t>
  </si>
  <si>
    <t xml:space="preserve">Васильев Иван</t>
  </si>
  <si>
    <t xml:space="preserve">Главный судья</t>
  </si>
  <si>
    <t xml:space="preserve">Мерзляков Е.Е.</t>
  </si>
  <si>
    <t xml:space="preserve">Главный секретарь</t>
  </si>
  <si>
    <t xml:space="preserve">Шуняева Е. А.</t>
  </si>
  <si>
    <t xml:space="preserve">Мужчины до 93кг</t>
  </si>
  <si>
    <t xml:space="preserve">Федоров Роман</t>
  </si>
  <si>
    <t xml:space="preserve">175х</t>
  </si>
  <si>
    <t xml:space="preserve">215х</t>
  </si>
  <si>
    <t xml:space="preserve">Иванов Олег</t>
  </si>
  <si>
    <t xml:space="preserve">БФ стайл</t>
  </si>
  <si>
    <t xml:space="preserve">160х</t>
  </si>
  <si>
    <t xml:space="preserve">135х</t>
  </si>
  <si>
    <t xml:space="preserve">140х</t>
  </si>
  <si>
    <t xml:space="preserve">Элькин Андрей</t>
  </si>
  <si>
    <t xml:space="preserve">145х</t>
  </si>
  <si>
    <t xml:space="preserve">110х</t>
  </si>
  <si>
    <t xml:space="preserve">Мужчины до 105кг</t>
  </si>
  <si>
    <t xml:space="preserve">Федотов Борис</t>
  </si>
  <si>
    <t xml:space="preserve">Слепухин Андрей</t>
  </si>
  <si>
    <t xml:space="preserve">210х</t>
  </si>
  <si>
    <t xml:space="preserve">165х</t>
  </si>
  <si>
    <t xml:space="preserve">Бондаренко Сергей</t>
  </si>
  <si>
    <t xml:space="preserve">Мужчины свыше 105кг</t>
  </si>
  <si>
    <t xml:space="preserve">Васильев Илья</t>
  </si>
  <si>
    <t xml:space="preserve">150х</t>
  </si>
  <si>
    <t xml:space="preserve">235х</t>
  </si>
  <si>
    <t xml:space="preserve">282,5х</t>
  </si>
  <si>
    <t xml:space="preserve">205х</t>
  </si>
  <si>
    <t xml:space="preserve">300х</t>
  </si>
  <si>
    <t xml:space="preserve">317,5х</t>
  </si>
  <si>
    <t xml:space="preserve">Шахмурадов Мовсар</t>
  </si>
  <si>
    <t xml:space="preserve">190х</t>
  </si>
  <si>
    <t xml:space="preserve">285х</t>
  </si>
  <si>
    <t xml:space="preserve">Мужчины до 74</t>
  </si>
  <si>
    <t xml:space="preserve">Исаков Игорь</t>
  </si>
  <si>
    <t xml:space="preserve">57,5х</t>
  </si>
  <si>
    <t xml:space="preserve">Концевой Владислав</t>
  </si>
  <si>
    <t xml:space="preserve">Мамедкасимов Низами</t>
  </si>
  <si>
    <t xml:space="preserve">105х</t>
  </si>
  <si>
    <t xml:space="preserve">Мужчины до 83кг</t>
  </si>
  <si>
    <t xml:space="preserve">Исаков Павел</t>
  </si>
  <si>
    <t xml:space="preserve">77,5х</t>
  </si>
  <si>
    <t xml:space="preserve">Зиновьев Дмитрий</t>
  </si>
  <si>
    <t xml:space="preserve">125х</t>
  </si>
  <si>
    <t xml:space="preserve">Алекминский Андрей</t>
  </si>
  <si>
    <t xml:space="preserve">102,5х</t>
  </si>
  <si>
    <t xml:space="preserve">Соколов Сергей</t>
  </si>
  <si>
    <t xml:space="preserve">Ершов Тарас</t>
  </si>
  <si>
    <t xml:space="preserve">Мужчины ЭК </t>
  </si>
  <si>
    <t xml:space="preserve">Карпун Юрий </t>
  </si>
  <si>
    <t xml:space="preserve">Мастер</t>
  </si>
  <si>
    <t xml:space="preserve">230х</t>
  </si>
  <si>
    <t xml:space="preserve">Архипкин А.А.</t>
  </si>
  <si>
    <t xml:space="preserve">Никитин Никита </t>
  </si>
  <si>
    <t xml:space="preserve">325х</t>
  </si>
  <si>
    <t xml:space="preserve">220х</t>
  </si>
  <si>
    <t xml:space="preserve">240х</t>
  </si>
  <si>
    <t xml:space="preserve">200х</t>
  </si>
  <si>
    <t xml:space="preserve">Козырев Иван </t>
  </si>
  <si>
    <t xml:space="preserve">Васильев Сергей </t>
  </si>
  <si>
    <t xml:space="preserve">170х</t>
  </si>
  <si>
    <t xml:space="preserve">82,5х</t>
  </si>
  <si>
    <t xml:space="preserve">Птичкин Андрей </t>
  </si>
  <si>
    <t xml:space="preserve">222,5х</t>
  </si>
  <si>
    <t xml:space="preserve">Головкин Александр</t>
  </si>
  <si>
    <t xml:space="preserve">Ильин Вадим </t>
  </si>
  <si>
    <t xml:space="preserve">Катющева Т.В., Баслаков Я., Попередень В.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</si>
</sst>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00"/>
    <numFmt numFmtId="167" formatCode="0.0"/>
    <numFmt numFmtId="168" formatCode="0.00"/>
    <numFmt numFmtId="169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CD5B5"/>
        <bgColor rgb="FFFAC090"/>
      </patternFill>
    </fill>
    <fill>
      <patternFill patternType="solid">
        <fgColor rgb="FFFAC090"/>
        <bgColor rgb="FFFCD5B5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0" width="22.8928571428571"/>
    <col collapsed="false" hidden="false" max="2" min="2" style="0" width="11.7704081632653"/>
    <col collapsed="false" hidden="false" max="3" min="3" style="0" width="17.7091836734694"/>
    <col collapsed="false" hidden="true" max="4" min="4" style="0" width="0"/>
    <col collapsed="false" hidden="false" max="5" min="5" style="0" width="11.7704081632653"/>
    <col collapsed="false" hidden="false" max="6" min="6" style="0" width="3.02551020408163"/>
    <col collapsed="false" hidden="true" max="7" min="7" style="0" width="0"/>
    <col collapsed="false" hidden="false" max="8" min="8" style="0" width="11.7704081632653"/>
    <col collapsed="false" hidden="false" max="9" min="9" style="0" width="3.23979591836735"/>
    <col collapsed="false" hidden="true" max="10" min="10" style="0" width="0"/>
    <col collapsed="false" hidden="false" max="11" min="11" style="0" width="15.0102040816327"/>
    <col collapsed="false" hidden="true" max="13" min="12" style="0" width="0"/>
    <col collapsed="false" hidden="false" max="14" min="14" style="0" width="16.1989795918367"/>
    <col collapsed="false" hidden="false" max="15" min="15" style="0" width="15.1173469387755"/>
    <col collapsed="false" hidden="false" max="1025" min="16" style="0" width="11.7704081632653"/>
  </cols>
  <sheetData>
    <row r="1" customFormat="false" ht="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3.8" hidden="false" customHeight="false" outlineLevel="0" collapsed="false">
      <c r="A2" s="2" t="s">
        <v>1</v>
      </c>
      <c r="B2" s="2" t="s">
        <v>2</v>
      </c>
      <c r="C2" s="2" t="s">
        <v>3</v>
      </c>
      <c r="D2" s="2"/>
      <c r="E2" s="2" t="s">
        <v>4</v>
      </c>
      <c r="F2" s="2"/>
      <c r="G2" s="2"/>
      <c r="H2" s="2" t="s">
        <v>5</v>
      </c>
      <c r="I2" s="2"/>
      <c r="J2" s="2"/>
      <c r="K2" s="2" t="s">
        <v>6</v>
      </c>
      <c r="L2" s="2"/>
      <c r="M2" s="2"/>
      <c r="N2" s="3" t="s">
        <v>7</v>
      </c>
      <c r="O2" s="2" t="s">
        <v>8</v>
      </c>
    </row>
    <row r="3" customFormat="false" ht="13.8" hidden="false" customHeight="false" outlineLevel="0" collapsed="false">
      <c r="A3" s="4" t="s">
        <v>9</v>
      </c>
      <c r="N3" s="5"/>
    </row>
    <row r="4" customFormat="false" ht="14.4" hidden="false" customHeight="false" outlineLevel="0" collapsed="false">
      <c r="A4" s="6" t="s">
        <v>10</v>
      </c>
      <c r="B4" s="7" t="s">
        <v>11</v>
      </c>
      <c r="C4" s="8" t="n">
        <v>55.8</v>
      </c>
      <c r="D4" s="9" t="n">
        <v>1.1908</v>
      </c>
      <c r="E4" s="10" t="n">
        <v>102.5</v>
      </c>
      <c r="F4" s="10"/>
      <c r="G4" s="10"/>
      <c r="H4" s="11" t="n">
        <v>55</v>
      </c>
      <c r="I4" s="11"/>
      <c r="J4" s="11"/>
      <c r="K4" s="12" t="n">
        <v>112.5</v>
      </c>
      <c r="L4" s="12"/>
      <c r="M4" s="12"/>
      <c r="N4" s="13" t="n">
        <f aca="false">MAX(E4:G4)+MAX(H4:J4)+MAX(K4:M4)</f>
        <v>270</v>
      </c>
      <c r="O4" s="14" t="n">
        <f aca="false">D4*N4</f>
        <v>321.516</v>
      </c>
    </row>
    <row r="5" customFormat="false" ht="13.8" hidden="false" customHeight="false" outlineLevel="0" collapsed="false">
      <c r="A5" s="4" t="s">
        <v>12</v>
      </c>
      <c r="N5" s="5"/>
    </row>
    <row r="6" customFormat="false" ht="14.4" hidden="false" customHeight="false" outlineLevel="0" collapsed="false">
      <c r="A6" s="15" t="s">
        <v>13</v>
      </c>
      <c r="B6" s="15" t="s">
        <v>14</v>
      </c>
      <c r="C6" s="16" t="n">
        <v>57.25</v>
      </c>
      <c r="D6" s="9" t="n">
        <f aca="false">500/(594.31747775582-27.23842536447*C6+0.82112226871*POWER(C6,2)-0.00930733913*POWER(C6,3)+0.00004731582*POWER(C6,4)-0.00000009054*POWER(C6,5))</f>
        <v>1.15642319260171</v>
      </c>
      <c r="E6" s="10" t="n">
        <v>130</v>
      </c>
      <c r="F6" s="10"/>
      <c r="G6" s="10"/>
      <c r="H6" s="12" t="n">
        <v>60</v>
      </c>
      <c r="I6" s="12"/>
      <c r="J6" s="12"/>
      <c r="K6" s="10" t="n">
        <v>125</v>
      </c>
      <c r="L6" s="10"/>
      <c r="M6" s="10"/>
      <c r="N6" s="13" t="n">
        <f aca="false">MAX(E6:G6)+MAX(H6:J6)+MAX(K6:M6)</f>
        <v>315</v>
      </c>
      <c r="O6" s="14" t="n">
        <f aca="false">D6*N6</f>
        <v>364.273305669539</v>
      </c>
    </row>
    <row r="7" customFormat="false" ht="13.8" hidden="false" customHeight="false" outlineLevel="0" collapsed="false">
      <c r="A7" s="4" t="s">
        <v>15</v>
      </c>
      <c r="N7" s="5"/>
    </row>
    <row r="8" customFormat="false" ht="13.8" hidden="false" customHeight="false" outlineLevel="0" collapsed="false">
      <c r="A8" s="6" t="s">
        <v>16</v>
      </c>
      <c r="B8" s="6" t="s">
        <v>17</v>
      </c>
      <c r="C8" s="17" t="n">
        <v>105.9</v>
      </c>
      <c r="D8" s="9" t="n">
        <f aca="false">500/(-216.0475144+16.2606339*C8-0.002388645*POWER(C8,2)-0.00113732*POWER(C8,3)+0.00000701863*POWER(C8,4)-0.00000001291*POWER(C8,5))</f>
        <v>0.595788130343355</v>
      </c>
      <c r="E8" s="10" t="n">
        <v>282.5</v>
      </c>
      <c r="F8" s="10"/>
      <c r="G8" s="10"/>
      <c r="H8" s="10" t="n">
        <v>200</v>
      </c>
      <c r="I8" s="10"/>
      <c r="J8" s="10"/>
      <c r="K8" s="10" t="n">
        <v>310</v>
      </c>
      <c r="L8" s="10"/>
      <c r="M8" s="10"/>
      <c r="N8" s="13" t="n">
        <f aca="false">MAX(E8:G8)+MAX(H8:J8)+MAX(K8:M8)</f>
        <v>792.5</v>
      </c>
      <c r="O8" s="14" t="n">
        <f aca="false">D8*N8</f>
        <v>472.162093297109</v>
      </c>
    </row>
    <row r="9" customFormat="false" ht="13.8" hidden="false" customHeight="false" outlineLevel="0" collapsed="false">
      <c r="A9" s="4" t="s">
        <v>18</v>
      </c>
      <c r="N9" s="5"/>
    </row>
    <row r="10" customFormat="false" ht="14.4" hidden="false" customHeight="false" outlineLevel="0" collapsed="false">
      <c r="A10" s="6" t="s">
        <v>19</v>
      </c>
      <c r="B10" s="15" t="s">
        <v>20</v>
      </c>
      <c r="C10" s="18" t="n">
        <v>100.05</v>
      </c>
      <c r="D10" s="9" t="n">
        <f aca="false">500/(-216.0475144+16.2606339*C10-0.002388645*POWER(C10,2)-0.00113732*POWER(C10,3)+0.00000701863*POWER(C10,4)-0.00000001291*POWER(C10,5))</f>
        <v>0.608467602132838</v>
      </c>
      <c r="E10" s="10" t="n">
        <v>230</v>
      </c>
      <c r="F10" s="10"/>
      <c r="G10" s="10"/>
      <c r="H10" s="10" t="n">
        <v>190</v>
      </c>
      <c r="I10" s="10"/>
      <c r="J10" s="10"/>
      <c r="K10" s="10" t="n">
        <v>257.5</v>
      </c>
      <c r="L10" s="10"/>
      <c r="M10" s="10"/>
      <c r="N10" s="13" t="n">
        <f aca="false">MAX(E10:G10)+MAX(H10:J10)+MAX(K10:M10)</f>
        <v>677.5</v>
      </c>
      <c r="O10" s="14" t="n">
        <f aca="false">D10*N10</f>
        <v>412.236800444998</v>
      </c>
    </row>
    <row r="12" customFormat="false" ht="13.8" hidden="false" customHeight="false" outlineLevel="0" collapsed="false">
      <c r="A12" s="0" t="s">
        <v>21</v>
      </c>
    </row>
    <row r="14" customFormat="false" ht="13.8" hidden="false" customHeight="false" outlineLevel="0" collapsed="false">
      <c r="A14" s="0" t="s">
        <v>22</v>
      </c>
    </row>
  </sheetData>
  <mergeCells count="13">
    <mergeCell ref="A1:O1"/>
    <mergeCell ref="E4:G4"/>
    <mergeCell ref="H4:J4"/>
    <mergeCell ref="K4:M4"/>
    <mergeCell ref="E6:G6"/>
    <mergeCell ref="H6:J6"/>
    <mergeCell ref="K6:M6"/>
    <mergeCell ref="E8:G8"/>
    <mergeCell ref="H8:J8"/>
    <mergeCell ref="K8:M8"/>
    <mergeCell ref="E10:G10"/>
    <mergeCell ref="H10:J10"/>
    <mergeCell ref="K10:M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8" activeCellId="0" sqref="Q8"/>
    </sheetView>
  </sheetViews>
  <sheetFormatPr defaultRowHeight="15"/>
  <cols>
    <col collapsed="false" hidden="false" max="1" min="1" style="19" width="1.83673469387755"/>
    <col collapsed="false" hidden="false" max="2" min="2" style="20" width="21.3826530612245"/>
    <col collapsed="false" hidden="false" max="3" min="3" style="21" width="8.63775510204082"/>
    <col collapsed="false" hidden="false" max="4" min="4" style="20" width="7.02040816326531"/>
    <col collapsed="false" hidden="false" max="5" min="5" style="20" width="12.6377551020408"/>
    <col collapsed="false" hidden="false" max="6" min="6" style="22" width="9.07142857142857"/>
    <col collapsed="false" hidden="false" max="7" min="7" style="19" width="8.20918367346939"/>
    <col collapsed="false" hidden="false" max="16" min="8" style="21" width="7.98979591836735"/>
    <col collapsed="false" hidden="false" max="18" min="17" style="19" width="7.98979591836735"/>
    <col collapsed="false" hidden="false" max="20" min="19" style="22" width="7.98979591836735"/>
    <col collapsed="false" hidden="false" max="21" min="21" style="22" width="20.3010204081633"/>
    <col collapsed="false" hidden="false" max="1025" min="23" style="0" width="9.39795918367347"/>
  </cols>
  <sheetData>
    <row r="1" customFormat="false" ht="52.5" hidden="false" customHeight="true" outlineLevel="0" collapsed="false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customFormat="false" ht="30" hidden="false" customHeight="true" outlineLevel="0" collapsed="false">
      <c r="A2" s="24" t="s">
        <v>24</v>
      </c>
      <c r="B2" s="25" t="s">
        <v>25</v>
      </c>
      <c r="C2" s="26" t="s">
        <v>26</v>
      </c>
      <c r="D2" s="25" t="s">
        <v>27</v>
      </c>
      <c r="E2" s="27" t="s">
        <v>2</v>
      </c>
      <c r="F2" s="28" t="s">
        <v>28</v>
      </c>
      <c r="G2" s="29" t="s">
        <v>29</v>
      </c>
      <c r="H2" s="30" t="s">
        <v>4</v>
      </c>
      <c r="I2" s="30"/>
      <c r="J2" s="30"/>
      <c r="K2" s="30" t="s">
        <v>5</v>
      </c>
      <c r="L2" s="30"/>
      <c r="M2" s="30"/>
      <c r="N2" s="30" t="s">
        <v>6</v>
      </c>
      <c r="O2" s="30"/>
      <c r="P2" s="30"/>
      <c r="Q2" s="31" t="s">
        <v>30</v>
      </c>
      <c r="R2" s="32" t="s">
        <v>29</v>
      </c>
      <c r="S2" s="31" t="s">
        <v>31</v>
      </c>
      <c r="T2" s="31" t="s">
        <v>32</v>
      </c>
      <c r="U2" s="33" t="s">
        <v>33</v>
      </c>
    </row>
    <row r="3" s="36" customFormat="true" ht="15" hidden="false" customHeight="true" outlineLevel="0" collapsed="false">
      <c r="A3" s="24"/>
      <c r="B3" s="25"/>
      <c r="C3" s="26"/>
      <c r="D3" s="25"/>
      <c r="E3" s="27"/>
      <c r="F3" s="34" t="s">
        <v>34</v>
      </c>
      <c r="G3" s="29"/>
      <c r="H3" s="35" t="n">
        <v>1</v>
      </c>
      <c r="I3" s="35" t="n">
        <v>2</v>
      </c>
      <c r="J3" s="35" t="n">
        <v>3</v>
      </c>
      <c r="K3" s="35" t="n">
        <v>1</v>
      </c>
      <c r="L3" s="35" t="n">
        <v>2</v>
      </c>
      <c r="M3" s="35" t="n">
        <v>3</v>
      </c>
      <c r="N3" s="35" t="n">
        <v>1</v>
      </c>
      <c r="O3" s="35" t="n">
        <v>2</v>
      </c>
      <c r="P3" s="35" t="n">
        <v>3</v>
      </c>
      <c r="Q3" s="31"/>
      <c r="R3" s="32"/>
      <c r="S3" s="31"/>
      <c r="T3" s="31"/>
      <c r="U3" s="33"/>
    </row>
    <row r="4" customFormat="false" ht="15" hidden="false" customHeight="true" outlineLevel="0" collapsed="false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customFormat="false" ht="15" hidden="false" customHeight="false" outlineLevel="0" collapsed="false">
      <c r="A5" s="38" t="n">
        <v>1</v>
      </c>
      <c r="B5" s="6" t="s">
        <v>36</v>
      </c>
      <c r="C5" s="6"/>
      <c r="D5" s="39"/>
      <c r="E5" s="15" t="s">
        <v>20</v>
      </c>
      <c r="F5" s="17" t="n">
        <v>46.4</v>
      </c>
      <c r="G5" s="40" t="n">
        <f aca="false">500/(594.31747775582-27.23842536447*F5+0.82112226871*POWER(F5,2)-0.00930733913*POWER(F5,3)+0.00004731582*POWER(F5,4)-0.00000009054*POWER(F5,5))</f>
        <v>1.35734339603995</v>
      </c>
      <c r="H5" s="41" t="n">
        <v>70</v>
      </c>
      <c r="I5" s="42" t="s">
        <v>37</v>
      </c>
      <c r="J5" s="42" t="s">
        <v>37</v>
      </c>
      <c r="K5" s="43" t="n">
        <v>35</v>
      </c>
      <c r="L5" s="44" t="n">
        <v>37.5</v>
      </c>
      <c r="M5" s="44" t="s">
        <v>38</v>
      </c>
      <c r="N5" s="44" t="n">
        <v>70</v>
      </c>
      <c r="O5" s="42" t="s">
        <v>37</v>
      </c>
      <c r="P5" s="42" t="s">
        <v>37</v>
      </c>
      <c r="Q5" s="6" t="n">
        <f aca="false">MAX(H5:J5)+MAX(K5:M5)+MAX(N5:P5)</f>
        <v>177.5</v>
      </c>
      <c r="R5" s="14" t="n">
        <f aca="false">G5*Q5</f>
        <v>240.928452797091</v>
      </c>
      <c r="S5" s="6"/>
      <c r="T5" s="39"/>
      <c r="U5" s="45" t="s">
        <v>39</v>
      </c>
    </row>
    <row r="6" customFormat="false" ht="14.25" hidden="false" customHeight="true" outlineLevel="0" collapsed="false">
      <c r="A6" s="37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customFormat="false" ht="15" hidden="false" customHeight="false" outlineLevel="0" collapsed="false">
      <c r="A7" s="46"/>
      <c r="B7" s="6"/>
      <c r="C7" s="6"/>
      <c r="D7" s="6"/>
      <c r="E7" s="7"/>
      <c r="F7" s="18"/>
      <c r="G7" s="9"/>
      <c r="H7" s="10"/>
      <c r="I7" s="12"/>
      <c r="J7" s="10"/>
      <c r="K7" s="10"/>
      <c r="L7" s="10"/>
      <c r="M7" s="10"/>
      <c r="N7" s="10"/>
      <c r="O7" s="10"/>
      <c r="P7" s="10"/>
      <c r="Q7" s="6"/>
      <c r="R7" s="14"/>
      <c r="S7" s="10"/>
      <c r="T7" s="10"/>
      <c r="U7" s="45" t="s">
        <v>41</v>
      </c>
    </row>
    <row r="8" customFormat="false" ht="14.25" hidden="false" customHeight="true" outlineLevel="0" collapsed="false">
      <c r="A8" s="46" t="n">
        <v>1</v>
      </c>
      <c r="B8" s="6" t="s">
        <v>42</v>
      </c>
      <c r="C8" s="6"/>
      <c r="D8" s="6"/>
      <c r="E8" s="7" t="s">
        <v>43</v>
      </c>
      <c r="F8" s="8" t="n">
        <v>55.15</v>
      </c>
      <c r="G8" s="9" t="n">
        <f aca="false">500/(594.31747775582-27.23842536447*F8+0.82112226871*POWER(F8,2)-0.00930733913*POWER(F8,3)+0.00004731582*POWER(F8,4)-0.00000009054*POWER(F8,5))</f>
        <v>1.19079579953042</v>
      </c>
      <c r="H8" s="47" t="n">
        <v>75</v>
      </c>
      <c r="I8" s="47" t="n">
        <v>80</v>
      </c>
      <c r="J8" s="48" t="s">
        <v>44</v>
      </c>
      <c r="K8" s="49" t="n">
        <v>50</v>
      </c>
      <c r="L8" s="50" t="s">
        <v>45</v>
      </c>
      <c r="M8" s="48" t="s">
        <v>45</v>
      </c>
      <c r="N8" s="51" t="n">
        <v>100</v>
      </c>
      <c r="O8" s="47" t="n">
        <v>110</v>
      </c>
      <c r="P8" s="10" t="s">
        <v>46</v>
      </c>
      <c r="Q8" s="6" t="n">
        <f aca="false">MAX(H8:J8)+MAX(K8:M8)+MAX(N8:P8)</f>
        <v>240</v>
      </c>
      <c r="R8" s="14" t="n">
        <f aca="false">G8*Q8</f>
        <v>285.790991887301</v>
      </c>
      <c r="S8" s="12"/>
      <c r="T8" s="12"/>
      <c r="U8" s="45" t="s">
        <v>47</v>
      </c>
    </row>
    <row r="9" customFormat="false" ht="14.25" hidden="false" customHeight="true" outlineLevel="0" collapsed="false">
      <c r="A9" s="46" t="n">
        <v>2</v>
      </c>
      <c r="B9" s="6" t="s">
        <v>48</v>
      </c>
      <c r="C9" s="6"/>
      <c r="D9" s="6"/>
      <c r="E9" s="7" t="s">
        <v>14</v>
      </c>
      <c r="F9" s="8" t="n">
        <v>55.7</v>
      </c>
      <c r="G9" s="9" t="n">
        <f aca="false">500/(594.31747775582-27.23842536447*F9+0.82112226871*POWER(F9,2)-0.00930733913*POWER(F9,3)+0.00004731582*POWER(F9,4)-0.00000009054*POWER(F9,5))</f>
        <v>1.18157046502769</v>
      </c>
      <c r="H9" s="47" t="n">
        <v>72.5</v>
      </c>
      <c r="I9" s="47" t="n">
        <v>77.5</v>
      </c>
      <c r="J9" s="47" t="n">
        <v>80</v>
      </c>
      <c r="K9" s="49" t="n">
        <v>42.5</v>
      </c>
      <c r="L9" s="50" t="s">
        <v>49</v>
      </c>
      <c r="M9" s="48" t="s">
        <v>49</v>
      </c>
      <c r="N9" s="51" t="n">
        <v>95</v>
      </c>
      <c r="O9" s="47" t="n">
        <v>105</v>
      </c>
      <c r="P9" s="47" t="n">
        <v>110</v>
      </c>
      <c r="Q9" s="6" t="n">
        <f aca="false">MAX(H9:J9)+MAX(K9:M9)+MAX(N9:P9)</f>
        <v>232.5</v>
      </c>
      <c r="R9" s="14" t="n">
        <f aca="false">G9*Q9</f>
        <v>274.715133118938</v>
      </c>
      <c r="S9" s="12"/>
      <c r="T9" s="12"/>
      <c r="U9" s="52" t="s">
        <v>50</v>
      </c>
    </row>
    <row r="10" customFormat="false" ht="14.25" hidden="false" customHeight="true" outlineLevel="0" collapsed="false">
      <c r="A10" s="46" t="n">
        <v>3</v>
      </c>
      <c r="B10" s="6" t="s">
        <v>10</v>
      </c>
      <c r="C10" s="6"/>
      <c r="D10" s="6"/>
      <c r="E10" s="7" t="s">
        <v>11</v>
      </c>
      <c r="F10" s="8" t="n">
        <v>55.8</v>
      </c>
      <c r="G10" s="9" t="n">
        <f aca="false">500/(594.31747775582-27.23842536447*F8+0.82112226871*POWER(F8,2)-0.00930733913*POWER(F8,3)+0.00004731582*POWER(F8,4)-0.00000009054*POWER(F8,5))</f>
        <v>1.19079579953042</v>
      </c>
      <c r="H10" s="47" t="n">
        <v>95</v>
      </c>
      <c r="I10" s="47" t="n">
        <v>100</v>
      </c>
      <c r="J10" s="47" t="n">
        <v>102.5</v>
      </c>
      <c r="K10" s="49" t="n">
        <v>47.5</v>
      </c>
      <c r="L10" s="53" t="n">
        <v>52.5</v>
      </c>
      <c r="M10" s="47" t="n">
        <v>55</v>
      </c>
      <c r="N10" s="51" t="n">
        <v>100</v>
      </c>
      <c r="O10" s="47" t="n">
        <v>107.5</v>
      </c>
      <c r="P10" s="47" t="n">
        <v>112.5</v>
      </c>
      <c r="Q10" s="6" t="n">
        <f aca="false">MAX(H10:J10)+MAX(K10:M10)+MAX(N10:P10)</f>
        <v>270</v>
      </c>
      <c r="R10" s="14" t="n">
        <f aca="false">G10*Q10</f>
        <v>321.514865873214</v>
      </c>
      <c r="S10" s="12"/>
      <c r="T10" s="12"/>
      <c r="U10" s="6" t="s">
        <v>51</v>
      </c>
    </row>
    <row r="11" customFormat="false" ht="15" hidden="false" customHeight="false" outlineLevel="0" collapsed="false">
      <c r="A11" s="46"/>
      <c r="B11" s="6"/>
      <c r="C11" s="6"/>
      <c r="D11" s="6"/>
      <c r="E11" s="7"/>
      <c r="F11" s="18"/>
      <c r="G11" s="9"/>
      <c r="H11" s="10"/>
      <c r="I11" s="10"/>
      <c r="J11" s="10"/>
      <c r="K11" s="10"/>
      <c r="L11" s="10"/>
      <c r="M11" s="10"/>
      <c r="N11" s="12"/>
      <c r="O11" s="10"/>
      <c r="P11" s="10"/>
      <c r="Q11" s="6" t="n">
        <f aca="false">MAX(H11:J11)+MAX(K11:M11)+MAX(N11:P11)</f>
        <v>0</v>
      </c>
      <c r="R11" s="14"/>
      <c r="S11" s="12"/>
      <c r="T11" s="10"/>
      <c r="U11" s="6" t="s">
        <v>41</v>
      </c>
    </row>
    <row r="12" customFormat="false" ht="15" hidden="false" customHeight="false" outlineLevel="0" collapsed="false">
      <c r="A12" s="37" t="s">
        <v>52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customFormat="false" ht="15" hidden="false" customHeight="false" outlineLevel="0" collapsed="false">
      <c r="A13" s="54" t="n">
        <v>1</v>
      </c>
      <c r="B13" s="6" t="s">
        <v>53</v>
      </c>
      <c r="C13" s="6"/>
      <c r="D13" s="6"/>
      <c r="E13" s="15" t="s">
        <v>43</v>
      </c>
      <c r="F13" s="17" t="n">
        <v>73.8</v>
      </c>
      <c r="G13" s="9" t="n">
        <f aca="false">500/(594.31747775582-27.23842536447*F13+0.82112226871*POWER(F13,2)-0.00930733913*POWER(F13,3)+0.00004731582*POWER(F13,4)-0.00000009054*POWER(F13,5))</f>
        <v>0.960412800162033</v>
      </c>
      <c r="H13" s="44" t="n">
        <v>75</v>
      </c>
      <c r="I13" s="44" t="n">
        <v>85</v>
      </c>
      <c r="J13" s="42" t="s">
        <v>54</v>
      </c>
      <c r="K13" s="43" t="n">
        <v>55</v>
      </c>
      <c r="L13" s="43" t="n">
        <v>60</v>
      </c>
      <c r="M13" s="42" t="s">
        <v>55</v>
      </c>
      <c r="N13" s="43" t="n">
        <v>95</v>
      </c>
      <c r="O13" s="44" t="n">
        <v>105</v>
      </c>
      <c r="P13" s="44" t="n">
        <v>110</v>
      </c>
      <c r="Q13" s="6" t="n">
        <f aca="false">MAX(H13:J13)+MAX(K13:M13)+MAX(N13:P13)</f>
        <v>255</v>
      </c>
      <c r="R13" s="14" t="n">
        <f aca="false">G13*Q13</f>
        <v>244.905264041319</v>
      </c>
      <c r="S13" s="6"/>
      <c r="T13" s="39"/>
      <c r="U13" s="45" t="s">
        <v>47</v>
      </c>
    </row>
    <row r="14" customFormat="false" ht="15" hidden="false" customHeight="false" outlineLevel="0" collapsed="false">
      <c r="A14" s="46" t="n">
        <v>2</v>
      </c>
      <c r="B14" s="6" t="s">
        <v>56</v>
      </c>
      <c r="C14" s="6" t="n">
        <v>1982</v>
      </c>
      <c r="D14" s="6"/>
      <c r="E14" s="6" t="s">
        <v>20</v>
      </c>
      <c r="F14" s="17" t="n">
        <v>67.65</v>
      </c>
      <c r="G14" s="9" t="n">
        <f aca="false">500/(594.31747775582-27.23842536447*F14+0.82112226871*POWER(F14,2)-0.00930733913*POWER(F14,3)+0.00004731582*POWER(F14,4)-0.00000009054*POWER(F14,5))</f>
        <v>1.0190003594813</v>
      </c>
      <c r="H14" s="42" t="s">
        <v>54</v>
      </c>
      <c r="I14" s="44" t="n">
        <v>90</v>
      </c>
      <c r="J14" s="42" t="s">
        <v>57</v>
      </c>
      <c r="K14" s="44" t="n">
        <v>70</v>
      </c>
      <c r="L14" s="44" t="n">
        <v>72.5</v>
      </c>
      <c r="M14" s="42" t="s">
        <v>37</v>
      </c>
      <c r="N14" s="44" t="n">
        <v>90</v>
      </c>
      <c r="O14" s="43" t="n">
        <v>95</v>
      </c>
      <c r="P14" s="43" t="n">
        <v>100</v>
      </c>
      <c r="Q14" s="6" t="n">
        <f aca="false">MAX(H14:J14)+MAX(K14:M14)+MAX(N14:P14)</f>
        <v>262.5</v>
      </c>
      <c r="R14" s="14" t="n">
        <f aca="false">G14*Q14</f>
        <v>267.48759436384</v>
      </c>
      <c r="S14" s="6"/>
      <c r="T14" s="39"/>
      <c r="U14" s="6" t="s">
        <v>41</v>
      </c>
    </row>
    <row r="15" customFormat="false" ht="15" hidden="false" customHeight="false" outlineLevel="0" collapsed="false">
      <c r="A15" s="55" t="s">
        <v>58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customFormat="false" ht="15" hidden="false" customHeight="false" outlineLevel="0" collapsed="false">
      <c r="A16" s="46" t="n">
        <v>1</v>
      </c>
      <c r="B16" s="15" t="s">
        <v>13</v>
      </c>
      <c r="C16" s="56"/>
      <c r="D16" s="10"/>
      <c r="E16" s="15" t="s">
        <v>14</v>
      </c>
      <c r="F16" s="16" t="n">
        <v>57.25</v>
      </c>
      <c r="G16" s="9" t="n">
        <f aca="false">500/(594.31747775582-27.23842536447*F16+0.82112226871*POWER(F16,2)-0.00930733913*POWER(F16,3)+0.00004731582*POWER(F16,4)-0.00000009054*POWER(F16,5))</f>
        <v>1.15642319260171</v>
      </c>
      <c r="H16" s="47" t="n">
        <v>115</v>
      </c>
      <c r="I16" s="51" t="n">
        <v>122.5</v>
      </c>
      <c r="J16" s="47" t="n">
        <v>130</v>
      </c>
      <c r="K16" s="51" t="n">
        <v>60</v>
      </c>
      <c r="L16" s="48" t="s">
        <v>59</v>
      </c>
      <c r="M16" s="48" t="s">
        <v>59</v>
      </c>
      <c r="N16" s="48" t="s">
        <v>60</v>
      </c>
      <c r="O16" s="51" t="n">
        <v>115</v>
      </c>
      <c r="P16" s="51" t="n">
        <v>125</v>
      </c>
      <c r="Q16" s="6" t="n">
        <f aca="false">MAX(H16:J16)+MAX(K16:M16)+MAX(N16:P16)</f>
        <v>315</v>
      </c>
      <c r="R16" s="14" t="n">
        <f aca="false">G16*Q16</f>
        <v>364.273305669539</v>
      </c>
      <c r="S16" s="12"/>
      <c r="T16" s="10"/>
      <c r="U16" s="57" t="s">
        <v>61</v>
      </c>
    </row>
    <row r="17" customFormat="false" ht="15" hidden="false" customHeight="false" outlineLevel="0" collapsed="false">
      <c r="A17" s="46" t="n">
        <v>2</v>
      </c>
      <c r="B17" s="15" t="s">
        <v>62</v>
      </c>
      <c r="C17" s="56"/>
      <c r="D17" s="10"/>
      <c r="E17" s="15" t="s">
        <v>14</v>
      </c>
      <c r="F17" s="18" t="n">
        <v>53.95</v>
      </c>
      <c r="G17" s="9" t="n">
        <f aca="false">500/(594.31747775582-27.23842536447*F17+0.82112226871*POWER(F17,2)-0.00930733913*POWER(F17,3)+0.00004731582*POWER(F17,4)-0.00000009054*POWER(F17,5))</f>
        <v>1.21147007960545</v>
      </c>
      <c r="H17" s="47" t="n">
        <v>110</v>
      </c>
      <c r="I17" s="48" t="s">
        <v>60</v>
      </c>
      <c r="J17" s="48" t="s">
        <v>46</v>
      </c>
      <c r="K17" s="47" t="n">
        <v>60</v>
      </c>
      <c r="L17" s="47" t="n">
        <v>65</v>
      </c>
      <c r="M17" s="48" t="s">
        <v>63</v>
      </c>
      <c r="N17" s="47" t="n">
        <v>95</v>
      </c>
      <c r="O17" s="47" t="n">
        <v>105</v>
      </c>
      <c r="P17" s="47" t="n">
        <v>110</v>
      </c>
      <c r="Q17" s="6" t="n">
        <f aca="false">MAX(H17:J17)+MAX(K17:M17)+MAX(N17:P17)</f>
        <v>285</v>
      </c>
      <c r="R17" s="14" t="n">
        <f aca="false">G17*Q17</f>
        <v>345.268972687554</v>
      </c>
      <c r="S17" s="10"/>
      <c r="T17" s="10"/>
      <c r="U17" s="52" t="s">
        <v>50</v>
      </c>
    </row>
    <row r="18" customFormat="false" ht="17.25" hidden="false" customHeight="true" outlineLevel="0" collapsed="false">
      <c r="A18" s="58"/>
      <c r="B18" s="0"/>
      <c r="C18" s="59"/>
      <c r="D18" s="58"/>
      <c r="E18" s="58"/>
      <c r="F18" s="60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62"/>
      <c r="T18" s="62"/>
      <c r="U18" s="58"/>
    </row>
    <row r="19" customFormat="false" ht="15" hidden="false" customHeight="false" outlineLevel="0" collapsed="false">
      <c r="A19" s="64"/>
      <c r="B19" s="64"/>
      <c r="C19" s="64"/>
      <c r="D19" s="64"/>
      <c r="E19" s="64"/>
      <c r="F19" s="60"/>
      <c r="G19" s="65" t="s">
        <v>64</v>
      </c>
      <c r="H19" s="65"/>
      <c r="I19" s="65"/>
      <c r="J19" s="66" t="s">
        <v>65</v>
      </c>
      <c r="K19" s="66"/>
      <c r="L19" s="66"/>
      <c r="M19" s="66"/>
      <c r="N19" s="66"/>
      <c r="O19" s="66"/>
      <c r="P19" s="66"/>
      <c r="Q19" s="66"/>
      <c r="R19" s="66"/>
      <c r="S19" s="62"/>
      <c r="T19" s="62"/>
      <c r="U19" s="58"/>
    </row>
    <row r="20" customFormat="false" ht="15" hidden="false" customHeight="false" outlineLevel="0" collapsed="false">
      <c r="A20" s="20"/>
      <c r="B20" s="0"/>
      <c r="C20" s="67"/>
      <c r="D20" s="0"/>
      <c r="E20" s="58"/>
      <c r="F20" s="60"/>
      <c r="G20" s="38" t="s">
        <v>66</v>
      </c>
      <c r="H20" s="38"/>
      <c r="I20" s="38"/>
      <c r="J20" s="68"/>
      <c r="K20" s="68"/>
      <c r="L20" s="68"/>
      <c r="M20" s="68"/>
      <c r="N20" s="68"/>
      <c r="O20" s="68"/>
      <c r="P20" s="68"/>
      <c r="Q20" s="68"/>
      <c r="R20" s="68"/>
      <c r="S20" s="62"/>
      <c r="T20" s="62"/>
      <c r="U20" s="58"/>
    </row>
    <row r="21" customFormat="false" ht="15" hidden="false" customHeight="false" outlineLevel="0" collapsed="false">
      <c r="A21" s="20"/>
      <c r="B21" s="69"/>
      <c r="C21" s="60"/>
      <c r="D21" s="70"/>
      <c r="E21" s="69"/>
      <c r="F21" s="60"/>
      <c r="G21" s="38" t="s">
        <v>67</v>
      </c>
      <c r="H21" s="38"/>
      <c r="I21" s="38"/>
      <c r="J21" s="68" t="s">
        <v>68</v>
      </c>
      <c r="K21" s="68"/>
      <c r="L21" s="68"/>
      <c r="M21" s="68"/>
      <c r="N21" s="68"/>
      <c r="O21" s="68"/>
      <c r="P21" s="68"/>
      <c r="Q21" s="68"/>
      <c r="R21" s="68"/>
      <c r="S21" s="62"/>
      <c r="T21" s="62"/>
      <c r="U21" s="58"/>
    </row>
    <row r="22" customFormat="false" ht="15" hidden="false" customHeight="false" outlineLevel="0" collapsed="false">
      <c r="A22" s="20"/>
      <c r="B22" s="71"/>
      <c r="C22" s="60"/>
      <c r="D22" s="70"/>
      <c r="E22" s="71"/>
      <c r="F22" s="60"/>
      <c r="G22" s="38" t="s">
        <v>69</v>
      </c>
      <c r="H22" s="38"/>
      <c r="I22" s="38"/>
      <c r="J22" s="68"/>
      <c r="K22" s="68"/>
      <c r="L22" s="68"/>
      <c r="M22" s="68"/>
      <c r="N22" s="68"/>
      <c r="O22" s="68"/>
      <c r="P22" s="68"/>
      <c r="Q22" s="68"/>
      <c r="R22" s="68"/>
      <c r="S22" s="62"/>
      <c r="T22" s="62"/>
      <c r="U22" s="58"/>
    </row>
    <row r="23" customFormat="false" ht="15" hidden="false" customHeight="false" outlineLevel="0" collapsed="false">
      <c r="A23" s="20"/>
      <c r="B23" s="72"/>
      <c r="C23" s="60"/>
      <c r="D23" s="70"/>
      <c r="E23" s="69"/>
      <c r="F23" s="60"/>
      <c r="G23" s="38" t="s">
        <v>70</v>
      </c>
      <c r="H23" s="38"/>
      <c r="I23" s="38"/>
      <c r="J23" s="68" t="s">
        <v>71</v>
      </c>
      <c r="K23" s="68"/>
      <c r="L23" s="68"/>
      <c r="M23" s="68"/>
      <c r="N23" s="68"/>
      <c r="O23" s="68"/>
      <c r="P23" s="68"/>
      <c r="Q23" s="68"/>
      <c r="R23" s="68"/>
      <c r="S23" s="62"/>
      <c r="T23" s="62"/>
      <c r="U23" s="58"/>
    </row>
    <row r="24" customFormat="false" ht="15" hidden="false" customHeight="false" outlineLevel="0" collapsed="false">
      <c r="A24" s="20"/>
      <c r="B24" s="0"/>
      <c r="C24" s="59"/>
      <c r="D24" s="0"/>
      <c r="E24" s="58"/>
      <c r="F24" s="60"/>
      <c r="G24" s="38" t="s">
        <v>72</v>
      </c>
      <c r="H24" s="38"/>
      <c r="I24" s="38"/>
      <c r="J24" s="68" t="s">
        <v>73</v>
      </c>
      <c r="K24" s="68"/>
      <c r="L24" s="68"/>
      <c r="M24" s="68"/>
      <c r="N24" s="68"/>
      <c r="O24" s="68"/>
      <c r="P24" s="68"/>
      <c r="Q24" s="68"/>
      <c r="R24" s="68"/>
      <c r="S24" s="62"/>
      <c r="T24" s="62"/>
      <c r="U24" s="58"/>
    </row>
    <row r="25" customFormat="false" ht="15.75" hidden="false" customHeight="false" outlineLevel="0" collapsed="false">
      <c r="A25" s="64"/>
      <c r="B25" s="64"/>
      <c r="C25" s="64"/>
      <c r="D25" s="64"/>
      <c r="E25" s="64"/>
      <c r="F25" s="60"/>
      <c r="G25" s="73" t="s">
        <v>74</v>
      </c>
      <c r="H25" s="73"/>
      <c r="I25" s="73"/>
      <c r="J25" s="74" t="s">
        <v>75</v>
      </c>
      <c r="K25" s="74"/>
      <c r="L25" s="74"/>
      <c r="M25" s="74"/>
      <c r="N25" s="74"/>
      <c r="O25" s="74"/>
      <c r="P25" s="74"/>
      <c r="Q25" s="74"/>
      <c r="R25" s="74"/>
      <c r="S25" s="62"/>
      <c r="T25" s="62"/>
      <c r="U25" s="58"/>
    </row>
  </sheetData>
  <mergeCells count="33">
    <mergeCell ref="A1:U1"/>
    <mergeCell ref="A2:A3"/>
    <mergeCell ref="B2:B3"/>
    <mergeCell ref="C2:C3"/>
    <mergeCell ref="D2:D3"/>
    <mergeCell ref="E2:E3"/>
    <mergeCell ref="G2:G3"/>
    <mergeCell ref="H2:J2"/>
    <mergeCell ref="K2:M2"/>
    <mergeCell ref="N2:P2"/>
    <mergeCell ref="Q2:Q3"/>
    <mergeCell ref="R2:R3"/>
    <mergeCell ref="S2:S3"/>
    <mergeCell ref="T2:T3"/>
    <mergeCell ref="U2:U3"/>
    <mergeCell ref="A4:U4"/>
    <mergeCell ref="A6:U6"/>
    <mergeCell ref="A12:U12"/>
    <mergeCell ref="A15:U15"/>
    <mergeCell ref="G19:I19"/>
    <mergeCell ref="J19:R19"/>
    <mergeCell ref="G20:I20"/>
    <mergeCell ref="J20:R20"/>
    <mergeCell ref="G21:I21"/>
    <mergeCell ref="J21:R21"/>
    <mergeCell ref="G22:I22"/>
    <mergeCell ref="J22:R22"/>
    <mergeCell ref="G23:I23"/>
    <mergeCell ref="J23:R23"/>
    <mergeCell ref="G24:I24"/>
    <mergeCell ref="J24:R24"/>
    <mergeCell ref="G25:I25"/>
    <mergeCell ref="J25:R25"/>
  </mergeCells>
  <printOptions headings="false" gridLines="false" gridLinesSet="true" horizontalCentered="false" verticalCentered="false"/>
  <pageMargins left="0.340277777777778" right="0.15" top="0.779861111111111" bottom="0.32986111111111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4" activeCellId="0" sqref="O14"/>
    </sheetView>
  </sheetViews>
  <sheetFormatPr defaultRowHeight="12.8"/>
  <cols>
    <col collapsed="false" hidden="false" max="1" min="1" style="0" width="9.39795918367347"/>
    <col collapsed="false" hidden="false" max="2" min="2" style="0" width="21.4897959183673"/>
    <col collapsed="false" hidden="false" max="3" min="3" style="0" width="4.64285714285714"/>
    <col collapsed="false" hidden="false" max="4" min="4" style="0" width="9.28571428571429"/>
    <col collapsed="false" hidden="false" max="5" min="5" style="0" width="11.015306122449"/>
    <col collapsed="false" hidden="false" max="6" min="6" style="0" width="7.66836734693878"/>
    <col collapsed="false" hidden="false" max="7" min="7" style="0" width="10.1530612244898"/>
    <col collapsed="false" hidden="false" max="20" min="8" style="0" width="8.85714285714286"/>
    <col collapsed="false" hidden="false" max="21" min="21" style="0" width="23.4336734693878"/>
    <col collapsed="false" hidden="false" max="1025" min="22" style="0" width="8.85714285714286"/>
  </cols>
  <sheetData>
    <row r="1" customFormat="false" ht="24" hidden="false" customHeight="false" outlineLevel="0" collapsed="false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customFormat="false" ht="15.75" hidden="false" customHeight="true" outlineLevel="0" collapsed="false">
      <c r="A2" s="24" t="s">
        <v>24</v>
      </c>
      <c r="B2" s="25" t="s">
        <v>25</v>
      </c>
      <c r="C2" s="26" t="s">
        <v>26</v>
      </c>
      <c r="D2" s="25" t="s">
        <v>27</v>
      </c>
      <c r="E2" s="27" t="s">
        <v>2</v>
      </c>
      <c r="F2" s="28" t="s">
        <v>28</v>
      </c>
      <c r="G2" s="29" t="s">
        <v>29</v>
      </c>
      <c r="H2" s="30" t="s">
        <v>4</v>
      </c>
      <c r="I2" s="30"/>
      <c r="J2" s="30"/>
      <c r="K2" s="30" t="s">
        <v>5</v>
      </c>
      <c r="L2" s="30"/>
      <c r="M2" s="30"/>
      <c r="N2" s="30" t="s">
        <v>6</v>
      </c>
      <c r="O2" s="30"/>
      <c r="P2" s="30"/>
      <c r="Q2" s="31" t="s">
        <v>30</v>
      </c>
      <c r="R2" s="32" t="s">
        <v>29</v>
      </c>
      <c r="S2" s="31" t="s">
        <v>31</v>
      </c>
      <c r="T2" s="31" t="s">
        <v>32</v>
      </c>
      <c r="U2" s="33" t="s">
        <v>33</v>
      </c>
    </row>
    <row r="3" customFormat="false" ht="15" hidden="false" customHeight="false" outlineLevel="0" collapsed="false">
      <c r="A3" s="24"/>
      <c r="B3" s="25"/>
      <c r="C3" s="26"/>
      <c r="D3" s="25"/>
      <c r="E3" s="27"/>
      <c r="F3" s="34" t="s">
        <v>34</v>
      </c>
      <c r="G3" s="29"/>
      <c r="H3" s="35" t="n">
        <v>1</v>
      </c>
      <c r="I3" s="35" t="n">
        <v>2</v>
      </c>
      <c r="J3" s="35" t="n">
        <v>3</v>
      </c>
      <c r="K3" s="35" t="n">
        <v>1</v>
      </c>
      <c r="L3" s="35" t="n">
        <v>2</v>
      </c>
      <c r="M3" s="35" t="n">
        <v>3</v>
      </c>
      <c r="N3" s="35" t="n">
        <v>1</v>
      </c>
      <c r="O3" s="35" t="n">
        <v>2</v>
      </c>
      <c r="P3" s="35" t="n">
        <v>3</v>
      </c>
      <c r="Q3" s="31"/>
      <c r="R3" s="32"/>
      <c r="S3" s="31"/>
      <c r="T3" s="31"/>
      <c r="U3" s="33"/>
    </row>
    <row r="4" customFormat="false" ht="15" hidden="false" customHeight="false" outlineLevel="0" collapsed="false">
      <c r="A4" s="37" t="s">
        <v>76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customFormat="false" ht="15" hidden="false" customHeight="false" outlineLevel="0" collapsed="false">
      <c r="A5" s="46" t="n">
        <v>1</v>
      </c>
      <c r="B5" s="6" t="s">
        <v>77</v>
      </c>
      <c r="C5" s="6" t="n">
        <v>1994</v>
      </c>
      <c r="D5" s="6"/>
      <c r="E5" s="6" t="s">
        <v>11</v>
      </c>
      <c r="F5" s="18" t="n">
        <v>85</v>
      </c>
      <c r="G5" s="9" t="n">
        <f aca="false">500/(-216.0475144+16.2606339*F5-0.002388645*POWER(F5,2)-0.00113732*POWER(F5,3)+0.00000701863*POWER(F5,4)-0.00000001291*POWER(F5,5))</f>
        <v>0.658339740918646</v>
      </c>
      <c r="H5" s="47" t="n">
        <v>160</v>
      </c>
      <c r="I5" s="51" t="n">
        <v>170</v>
      </c>
      <c r="J5" s="75" t="s">
        <v>78</v>
      </c>
      <c r="K5" s="47" t="n">
        <v>112.5</v>
      </c>
      <c r="L5" s="47" t="n">
        <v>117.5</v>
      </c>
      <c r="M5" s="10" t="s">
        <v>46</v>
      </c>
      <c r="N5" s="47" t="n">
        <v>200</v>
      </c>
      <c r="O5" s="47" t="n">
        <v>210</v>
      </c>
      <c r="P5" s="75" t="s">
        <v>79</v>
      </c>
      <c r="Q5" s="6" t="n">
        <f aca="false">MAX(H5:J5)+MAX(K5:M5)+MAX(N5:P5)</f>
        <v>497.5</v>
      </c>
      <c r="R5" s="14" t="n">
        <f aca="false">G5*Q5</f>
        <v>327.524021107026</v>
      </c>
      <c r="S5" s="10" t="n">
        <v>1</v>
      </c>
      <c r="T5" s="10"/>
      <c r="U5" s="45"/>
    </row>
    <row r="6" customFormat="false" ht="15" hidden="false" customHeight="false" outlineLevel="0" collapsed="false">
      <c r="A6" s="46" t="n">
        <v>2</v>
      </c>
      <c r="B6" s="6" t="s">
        <v>80</v>
      </c>
      <c r="C6" s="6" t="n">
        <v>1988</v>
      </c>
      <c r="D6" s="6"/>
      <c r="E6" s="7" t="s">
        <v>81</v>
      </c>
      <c r="F6" s="8" t="n">
        <v>91.7</v>
      </c>
      <c r="G6" s="9" t="n">
        <f aca="false">500/(-216.0475144+16.2606339*F6-0.002388645*POWER(F6,2)-0.00113732*POWER(F6,3)+0.00000701863*POWER(F6,4)-0.00000001291*POWER(F6,5))</f>
        <v>0.632463912456348</v>
      </c>
      <c r="H6" s="47" t="n">
        <v>150</v>
      </c>
      <c r="I6" s="75" t="s">
        <v>82</v>
      </c>
      <c r="J6" s="10" t="s">
        <v>46</v>
      </c>
      <c r="K6" s="76" t="s">
        <v>83</v>
      </c>
      <c r="L6" s="53" t="n">
        <v>135</v>
      </c>
      <c r="M6" s="75" t="s">
        <v>84</v>
      </c>
      <c r="N6" s="51" t="n">
        <v>180</v>
      </c>
      <c r="O6" s="47" t="n">
        <v>190</v>
      </c>
      <c r="P6" s="47" t="n">
        <v>200</v>
      </c>
      <c r="Q6" s="6" t="n">
        <f aca="false">MAX(H6:J6)+MAX(K6:M6)+MAX(N6:P6)</f>
        <v>485</v>
      </c>
      <c r="R6" s="14" t="n">
        <f aca="false">G6*Q6</f>
        <v>306.744997541329</v>
      </c>
      <c r="S6" s="12" t="n">
        <v>2</v>
      </c>
      <c r="T6" s="12"/>
      <c r="U6" s="45"/>
    </row>
    <row r="7" customFormat="false" ht="15" hidden="false" customHeight="false" outlineLevel="0" collapsed="false">
      <c r="A7" s="46" t="n">
        <v>3</v>
      </c>
      <c r="B7" s="6" t="s">
        <v>85</v>
      </c>
      <c r="C7" s="6" t="n">
        <v>1990</v>
      </c>
      <c r="D7" s="6"/>
      <c r="F7" s="18" t="n">
        <v>87.05</v>
      </c>
      <c r="G7" s="9" t="n">
        <f aca="false">500/(-216.0475144+16.2606339*F7-0.002388645*POWER(F7,2)-0.00113732*POWER(F7,3)+0.00000701863*POWER(F7,4)-0.00000001291*POWER(F7,5))</f>
        <v>0.649680443245151</v>
      </c>
      <c r="H7" s="47" t="n">
        <v>140</v>
      </c>
      <c r="I7" s="75" t="s">
        <v>86</v>
      </c>
      <c r="J7" s="47" t="n">
        <v>145</v>
      </c>
      <c r="K7" s="75" t="s">
        <v>87</v>
      </c>
      <c r="L7" s="47" t="n">
        <v>110</v>
      </c>
      <c r="M7" s="47" t="n">
        <v>115</v>
      </c>
      <c r="N7" s="51" t="n">
        <v>160</v>
      </c>
      <c r="O7" s="47" t="n">
        <v>165</v>
      </c>
      <c r="P7" s="47" t="n">
        <v>170</v>
      </c>
      <c r="Q7" s="6" t="n">
        <f aca="false">MAX(H7:J7)+MAX(K7:M7)+MAX(N7:P7)</f>
        <v>430</v>
      </c>
      <c r="R7" s="14" t="n">
        <f aca="false">G7*Q7</f>
        <v>279.362590595415</v>
      </c>
      <c r="S7" s="12" t="n">
        <v>3</v>
      </c>
      <c r="T7" s="10"/>
      <c r="U7" s="6" t="s">
        <v>41</v>
      </c>
    </row>
    <row r="8" customFormat="false" ht="15" hidden="false" customHeight="false" outlineLevel="0" collapsed="false">
      <c r="A8" s="37" t="s">
        <v>88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customFormat="false" ht="16.5" hidden="false" customHeight="true" outlineLevel="0" collapsed="false">
      <c r="A9" s="54" t="n">
        <v>1</v>
      </c>
      <c r="B9" s="6" t="s">
        <v>89</v>
      </c>
      <c r="C9" s="6" t="n">
        <v>1989</v>
      </c>
      <c r="D9" s="6"/>
      <c r="E9" s="15" t="s">
        <v>20</v>
      </c>
      <c r="F9" s="17" t="n">
        <v>103.25</v>
      </c>
      <c r="G9" s="9" t="n">
        <f aca="false">500/(-216.0475144+16.2606339*F9-0.002388645*POWER(F9,2)-0.00113732*POWER(F9,3)+0.00000701863*POWER(F9,4)-0.00000001291*POWER(F9,5))</f>
        <v>0.601171077784876</v>
      </c>
      <c r="H9" s="44" t="n">
        <v>180</v>
      </c>
      <c r="I9" s="44" t="n">
        <v>192.5</v>
      </c>
      <c r="J9" s="44" t="n">
        <v>200</v>
      </c>
      <c r="K9" s="43" t="n">
        <v>125</v>
      </c>
      <c r="L9" s="43" t="n">
        <v>132.5</v>
      </c>
      <c r="M9" s="44" t="n">
        <v>140</v>
      </c>
      <c r="N9" s="43" t="n">
        <v>180</v>
      </c>
      <c r="O9" s="44" t="n">
        <v>195</v>
      </c>
      <c r="P9" s="44" t="n">
        <v>205</v>
      </c>
      <c r="Q9" s="6" t="n">
        <f aca="false">MAX(H9:J9)+MAX(K9:M9)+MAX(N9:P9)</f>
        <v>545</v>
      </c>
      <c r="R9" s="14" t="n">
        <f aca="false">G9*Q9</f>
        <v>327.638237392757</v>
      </c>
      <c r="S9" s="6" t="n">
        <v>3</v>
      </c>
      <c r="T9" s="39"/>
      <c r="U9" s="45"/>
    </row>
    <row r="10" customFormat="false" ht="18" hidden="false" customHeight="true" outlineLevel="0" collapsed="false">
      <c r="A10" s="46" t="n">
        <v>2</v>
      </c>
      <c r="B10" s="15" t="s">
        <v>90</v>
      </c>
      <c r="C10" s="56" t="n">
        <v>1974</v>
      </c>
      <c r="D10" s="10"/>
      <c r="E10" s="15" t="s">
        <v>14</v>
      </c>
      <c r="F10" s="16" t="n">
        <v>104.1</v>
      </c>
      <c r="G10" s="9" t="n">
        <f aca="false">500/(-216.0475144+16.2606339*F10-0.002388645*POWER(F10,2)-0.00113732*POWER(F10,3)+0.00000701863*POWER(F10,4)-0.00000001291*POWER(F10,5))</f>
        <v>0.599382796239295</v>
      </c>
      <c r="H10" s="75" t="s">
        <v>91</v>
      </c>
      <c r="I10" s="51" t="n">
        <v>210</v>
      </c>
      <c r="J10" s="47" t="n">
        <v>215</v>
      </c>
      <c r="K10" s="51" t="n">
        <v>160</v>
      </c>
      <c r="L10" s="75" t="s">
        <v>92</v>
      </c>
      <c r="M10" s="10" t="s">
        <v>46</v>
      </c>
      <c r="N10" s="47" t="n">
        <v>240</v>
      </c>
      <c r="O10" s="51" t="n">
        <v>250</v>
      </c>
      <c r="P10" s="51" t="n">
        <v>255</v>
      </c>
      <c r="Q10" s="6" t="n">
        <f aca="false">MAX(H10:J10)+MAX(K10:M10)+MAX(N10:P10)</f>
        <v>630</v>
      </c>
      <c r="R10" s="14" t="n">
        <f aca="false">G10*Q10</f>
        <v>377.611161630756</v>
      </c>
      <c r="S10" s="12" t="n">
        <v>1</v>
      </c>
      <c r="T10" s="10"/>
      <c r="U10" s="57" t="s">
        <v>41</v>
      </c>
    </row>
    <row r="11" customFormat="false" ht="15" hidden="false" customHeight="false" outlineLevel="0" collapsed="false">
      <c r="A11" s="54" t="n">
        <v>3</v>
      </c>
      <c r="B11" s="6" t="s">
        <v>93</v>
      </c>
      <c r="C11" s="6" t="n">
        <v>1984</v>
      </c>
      <c r="D11" s="6"/>
      <c r="E11" s="77" t="s">
        <v>11</v>
      </c>
      <c r="F11" s="78" t="n">
        <v>98.3</v>
      </c>
      <c r="G11" s="9" t="n">
        <f aca="false">500/(-216.0475144+16.2606339*F11-0.002388645*POWER(F11,2)-0.00113732*POWER(F11,3)+0.00000701863*POWER(F11,4)-0.00000001291*POWER(F11,5))</f>
        <v>0.612864713832205</v>
      </c>
      <c r="H11" s="43" t="n">
        <v>180</v>
      </c>
      <c r="I11" s="43" t="n">
        <v>187.5</v>
      </c>
      <c r="J11" s="44" t="n">
        <v>192.5</v>
      </c>
      <c r="K11" s="44" t="n">
        <v>170</v>
      </c>
      <c r="L11" s="44" t="n">
        <v>172.5</v>
      </c>
      <c r="M11" s="79" t="s">
        <v>78</v>
      </c>
      <c r="N11" s="47" t="n">
        <v>220</v>
      </c>
      <c r="O11" s="80" t="n">
        <v>232.5</v>
      </c>
      <c r="P11" s="47" t="n">
        <v>240</v>
      </c>
      <c r="Q11" s="6" t="n">
        <f aca="false">MAX(H11:J11)+MAX(K11:M11)+MAX(N11:P11)</f>
        <v>605</v>
      </c>
      <c r="R11" s="14" t="n">
        <f aca="false">G11*Q11</f>
        <v>370.783151868484</v>
      </c>
      <c r="S11" s="10" t="n">
        <v>2</v>
      </c>
      <c r="T11" s="10"/>
      <c r="U11" s="15" t="s">
        <v>41</v>
      </c>
    </row>
    <row r="12" customFormat="false" ht="15" hidden="false" customHeight="false" outlineLevel="0" collapsed="false">
      <c r="A12" s="55" t="s">
        <v>94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customFormat="false" ht="16.5" hidden="false" customHeight="true" outlineLevel="0" collapsed="false">
      <c r="A13" s="46" t="n">
        <v>1</v>
      </c>
      <c r="B13" s="15" t="s">
        <v>95</v>
      </c>
      <c r="C13" s="56" t="n">
        <v>1991</v>
      </c>
      <c r="D13" s="10"/>
      <c r="E13" s="15" t="s">
        <v>11</v>
      </c>
      <c r="F13" s="18" t="n">
        <v>112</v>
      </c>
      <c r="G13" s="9" t="n">
        <f aca="false">500/(-216.0475144+16.2606339*F13-0.002388645*POWER(F13,2)-0.00113732*POWER(F13,3)+0.00000701863*POWER(F13,4)-0.00000001291*POWER(F13,5))</f>
        <v>0.585340054957299</v>
      </c>
      <c r="H13" s="47" t="n">
        <v>200</v>
      </c>
      <c r="I13" s="47" t="n">
        <v>210</v>
      </c>
      <c r="J13" s="47" t="n">
        <v>220</v>
      </c>
      <c r="K13" s="47" t="n">
        <v>140</v>
      </c>
      <c r="L13" s="75" t="s">
        <v>96</v>
      </c>
      <c r="M13" s="75" t="s">
        <v>96</v>
      </c>
      <c r="N13" s="47" t="n">
        <v>210</v>
      </c>
      <c r="O13" s="47" t="n">
        <v>225</v>
      </c>
      <c r="P13" s="75" t="s">
        <v>97</v>
      </c>
      <c r="Q13" s="6" t="n">
        <f aca="false">MAX(H13:J13)+MAX(K13:M13)+MAX(N13:P13)</f>
        <v>585</v>
      </c>
      <c r="R13" s="14" t="n">
        <f aca="false">G13*Q13</f>
        <v>342.42393215002</v>
      </c>
      <c r="S13" s="10" t="n">
        <v>2</v>
      </c>
      <c r="T13" s="10"/>
      <c r="U13" s="57" t="s">
        <v>41</v>
      </c>
    </row>
    <row r="14" customFormat="false" ht="15" hidden="false" customHeight="false" outlineLevel="0" collapsed="false">
      <c r="A14" s="46" t="n">
        <v>2</v>
      </c>
      <c r="B14" s="6" t="s">
        <v>16</v>
      </c>
      <c r="C14" s="6" t="n">
        <v>1990</v>
      </c>
      <c r="D14" s="6"/>
      <c r="E14" s="6" t="s">
        <v>17</v>
      </c>
      <c r="F14" s="17" t="n">
        <v>105.9</v>
      </c>
      <c r="G14" s="9" t="n">
        <f aca="false">500/(-216.0475144+16.2606339*F14-0.002388645*POWER(F14,2)-0.00113732*POWER(F14,3)+0.00000701863*POWER(F14,4)-0.00000001291*POWER(F14,5))</f>
        <v>0.595788130343355</v>
      </c>
      <c r="H14" s="44" t="n">
        <v>270</v>
      </c>
      <c r="I14" s="79" t="s">
        <v>98</v>
      </c>
      <c r="J14" s="44" t="n">
        <v>282.5</v>
      </c>
      <c r="K14" s="44" t="n">
        <v>195</v>
      </c>
      <c r="L14" s="44" t="n">
        <v>200</v>
      </c>
      <c r="M14" s="79" t="s">
        <v>99</v>
      </c>
      <c r="N14" s="79" t="s">
        <v>100</v>
      </c>
      <c r="O14" s="43" t="n">
        <v>310</v>
      </c>
      <c r="P14" s="79" t="s">
        <v>101</v>
      </c>
      <c r="Q14" s="6" t="n">
        <f aca="false">MAX(H14:J14)+MAX(K14:M14)+MAX(N14:P14)</f>
        <v>792.5</v>
      </c>
      <c r="R14" s="14" t="n">
        <f aca="false">G14*Q14</f>
        <v>472.162093297109</v>
      </c>
      <c r="S14" s="6" t="n">
        <v>1</v>
      </c>
      <c r="T14" s="39"/>
      <c r="U14" s="45"/>
    </row>
    <row r="15" customFormat="false" ht="15.75" hidden="false" customHeight="true" outlineLevel="0" collapsed="false">
      <c r="A15" s="46" t="n">
        <v>3</v>
      </c>
      <c r="B15" s="6" t="s">
        <v>102</v>
      </c>
      <c r="C15" s="6" t="n">
        <v>1991</v>
      </c>
      <c r="D15" s="10"/>
      <c r="E15" s="15" t="s">
        <v>11</v>
      </c>
      <c r="F15" s="18" t="n">
        <v>108.15</v>
      </c>
      <c r="G15" s="9" t="n">
        <f aca="false">500/(-216.0475144+16.2606339*F15-0.002388645*POWER(F15,2)-0.00113732*POWER(F15,3)+0.00000701863*POWER(F15,4)-0.00000001291*POWER(F15,5))</f>
        <v>0.591639299271696</v>
      </c>
      <c r="H15" s="47" t="n">
        <v>240</v>
      </c>
      <c r="I15" s="47" t="n">
        <v>250</v>
      </c>
      <c r="J15" s="47" t="n">
        <v>260</v>
      </c>
      <c r="K15" s="47" t="n">
        <v>180</v>
      </c>
      <c r="L15" s="47" t="n">
        <v>185</v>
      </c>
      <c r="M15" s="81" t="s">
        <v>103</v>
      </c>
      <c r="N15" s="47" t="n">
        <v>275</v>
      </c>
      <c r="O15" s="75" t="s">
        <v>104</v>
      </c>
      <c r="P15" s="75" t="s">
        <v>104</v>
      </c>
      <c r="Q15" s="6" t="n">
        <f aca="false">MAX(H15:J15)+MAX(K15:M15)+MAX(N15:P15)</f>
        <v>720</v>
      </c>
      <c r="R15" s="14" t="n">
        <f aca="false">G15*Q15</f>
        <v>425.980295475621</v>
      </c>
      <c r="S15" s="10" t="n">
        <v>3</v>
      </c>
      <c r="T15" s="10"/>
      <c r="U15" s="57" t="s">
        <v>41</v>
      </c>
    </row>
    <row r="16" customFormat="false" ht="15" hidden="false" customHeight="false" outlineLevel="0" collapsed="false">
      <c r="A16" s="37" t="s">
        <v>105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customFormat="false" ht="15" hidden="false" customHeight="false" outlineLevel="0" collapsed="false">
      <c r="A17" s="46" t="n">
        <v>1</v>
      </c>
      <c r="B17" s="6" t="s">
        <v>106</v>
      </c>
      <c r="C17" s="6" t="n">
        <v>2000</v>
      </c>
      <c r="D17" s="6"/>
      <c r="E17" s="77" t="s">
        <v>11</v>
      </c>
      <c r="F17" s="8" t="n">
        <v>57</v>
      </c>
      <c r="G17" s="9" t="n">
        <f aca="false">500/(-216.0475144+16.2606339*F17-0.002388645*POWER(F17,2)-0.00113732*POWER(F17,3)+0.00000701863*POWER(F17,4)-0.00000001291*POWER(F17,5))</f>
        <v>0.894862548400085</v>
      </c>
      <c r="H17" s="47" t="n">
        <v>70</v>
      </c>
      <c r="I17" s="47" t="n">
        <v>75</v>
      </c>
      <c r="J17" s="47" t="n">
        <v>80</v>
      </c>
      <c r="K17" s="49" t="n">
        <v>50</v>
      </c>
      <c r="L17" s="53" t="n">
        <v>55</v>
      </c>
      <c r="M17" s="75" t="s">
        <v>107</v>
      </c>
      <c r="N17" s="51" t="n">
        <v>100</v>
      </c>
      <c r="O17" s="47" t="n">
        <v>110</v>
      </c>
      <c r="P17" s="47" t="n">
        <v>115</v>
      </c>
      <c r="Q17" s="6" t="n">
        <f aca="false">MAX(H17:J17)+MAX(K17:M17)+MAX(N17:P17)</f>
        <v>250</v>
      </c>
      <c r="R17" s="14" t="n">
        <f aca="false">G17*Q17</f>
        <v>223.715637100021</v>
      </c>
      <c r="S17" s="12" t="n">
        <v>3</v>
      </c>
      <c r="T17" s="12"/>
      <c r="U17" s="7" t="s">
        <v>41</v>
      </c>
    </row>
    <row r="18" customFormat="false" ht="15" hidden="false" customHeight="false" outlineLevel="0" collapsed="false">
      <c r="A18" s="46" t="n">
        <v>2</v>
      </c>
      <c r="B18" s="6" t="s">
        <v>108</v>
      </c>
      <c r="C18" s="6" t="n">
        <v>1997</v>
      </c>
      <c r="D18" s="6"/>
      <c r="E18" s="77"/>
      <c r="F18" s="8" t="n">
        <v>71.6</v>
      </c>
      <c r="G18" s="9" t="n">
        <f aca="false">500/(-216.0475144+16.2606339*F18-0.002388645*POWER(F18,2)-0.00113732*POWER(F18,3)+0.00000701863*POWER(F18,4)-0.00000001291*POWER(F18,5))</f>
        <v>0.736736050253188</v>
      </c>
      <c r="H18" s="75" t="s">
        <v>83</v>
      </c>
      <c r="I18" s="47" t="n">
        <v>135</v>
      </c>
      <c r="J18" s="47" t="n">
        <v>140</v>
      </c>
      <c r="K18" s="47" t="n">
        <v>90</v>
      </c>
      <c r="L18" s="47" t="n">
        <v>95</v>
      </c>
      <c r="M18" s="47" t="n">
        <v>100</v>
      </c>
      <c r="N18" s="51" t="n">
        <v>160</v>
      </c>
      <c r="O18" s="47" t="n">
        <v>170</v>
      </c>
      <c r="P18" s="47" t="n">
        <v>180</v>
      </c>
      <c r="Q18" s="6" t="n">
        <f aca="false">MAX(H18:J18)+MAX(K18:M18)+MAX(N18:P18)</f>
        <v>420</v>
      </c>
      <c r="R18" s="14" t="n">
        <f aca="false">G18*Q18</f>
        <v>309.429141106339</v>
      </c>
      <c r="S18" s="12" t="n">
        <v>1</v>
      </c>
      <c r="T18" s="10"/>
      <c r="U18" s="6" t="s">
        <v>41</v>
      </c>
    </row>
    <row r="19" customFormat="false" ht="15" hidden="false" customHeight="false" outlineLevel="0" collapsed="false">
      <c r="A19" s="38" t="n">
        <v>3</v>
      </c>
      <c r="B19" s="6" t="s">
        <v>109</v>
      </c>
      <c r="C19" s="6" t="n">
        <v>1983</v>
      </c>
      <c r="D19" s="6"/>
      <c r="E19" s="77"/>
      <c r="F19" s="8" t="n">
        <v>73.6</v>
      </c>
      <c r="G19" s="9" t="n">
        <f aca="false">500/(-216.0475144+16.2606339*F19-0.002388645*POWER(F19,2)-0.00113732*POWER(F19,3)+0.00000701863*POWER(F19,4)-0.00000001291*POWER(F19,5))</f>
        <v>0.722095455500969</v>
      </c>
      <c r="H19" s="51" t="n">
        <v>105</v>
      </c>
      <c r="I19" s="51" t="n">
        <v>110</v>
      </c>
      <c r="J19" s="75" t="s">
        <v>60</v>
      </c>
      <c r="K19" s="51" t="n">
        <v>95</v>
      </c>
      <c r="L19" s="47" t="n">
        <v>100</v>
      </c>
      <c r="M19" s="75" t="s">
        <v>110</v>
      </c>
      <c r="N19" s="51" t="n">
        <v>125</v>
      </c>
      <c r="O19" s="51" t="n">
        <v>135</v>
      </c>
      <c r="P19" s="47" t="n">
        <v>145</v>
      </c>
      <c r="Q19" s="6" t="n">
        <f aca="false">MAX(H19:J19)+MAX(K19:M19)+MAX(N19:P19)</f>
        <v>355</v>
      </c>
      <c r="R19" s="14" t="n">
        <f aca="false">G19*Q19</f>
        <v>256.343886702844</v>
      </c>
      <c r="S19" s="12" t="n">
        <v>2</v>
      </c>
      <c r="T19" s="10"/>
      <c r="U19" s="6" t="s">
        <v>41</v>
      </c>
    </row>
    <row r="20" customFormat="false" ht="15" hidden="false" customHeight="false" outlineLevel="0" collapsed="false">
      <c r="A20" s="37" t="s">
        <v>111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customFormat="false" ht="15" hidden="false" customHeight="false" outlineLevel="0" collapsed="false">
      <c r="A21" s="54" t="n">
        <v>1</v>
      </c>
      <c r="B21" s="6" t="s">
        <v>112</v>
      </c>
      <c r="C21" s="6" t="n">
        <v>1991</v>
      </c>
      <c r="D21" s="6"/>
      <c r="E21" s="77" t="s">
        <v>11</v>
      </c>
      <c r="F21" s="17" t="n">
        <v>77.7</v>
      </c>
      <c r="G21" s="9" t="n">
        <f aca="false">500/(-216.0475144+16.2606339*F21-0.002388645*POWER(F21,2)-0.00113732*POWER(F21,3)+0.00000701863*POWER(F21,4)-0.00000001291*POWER(F21,5))</f>
        <v>0.695673541480673</v>
      </c>
      <c r="H21" s="79" t="s">
        <v>87</v>
      </c>
      <c r="I21" s="79" t="s">
        <v>87</v>
      </c>
      <c r="J21" s="44" t="n">
        <v>110</v>
      </c>
      <c r="K21" s="43" t="n">
        <v>75</v>
      </c>
      <c r="L21" s="79" t="s">
        <v>113</v>
      </c>
      <c r="M21" s="79" t="s">
        <v>113</v>
      </c>
      <c r="N21" s="79" t="s">
        <v>86</v>
      </c>
      <c r="O21" s="79" t="s">
        <v>86</v>
      </c>
      <c r="P21" s="39" t="s">
        <v>46</v>
      </c>
      <c r="Q21" s="6"/>
      <c r="R21" s="14"/>
      <c r="S21" s="6"/>
      <c r="T21" s="39"/>
      <c r="U21" s="15" t="s">
        <v>41</v>
      </c>
    </row>
    <row r="22" customFormat="false" ht="15" hidden="false" customHeight="false" outlineLevel="0" collapsed="false">
      <c r="A22" s="46" t="n">
        <v>2</v>
      </c>
      <c r="B22" s="6" t="s">
        <v>114</v>
      </c>
      <c r="C22" s="6" t="n">
        <v>2000</v>
      </c>
      <c r="D22" s="6"/>
      <c r="E22" s="77" t="s">
        <v>11</v>
      </c>
      <c r="F22" s="17" t="n">
        <v>78.8</v>
      </c>
      <c r="G22" s="9" t="n">
        <f aca="false">500/(-216.0475144+16.2606339*F22-0.002388645*POWER(F22,2)-0.00113732*POWER(F22,3)+0.00000701863*POWER(F22,4)-0.00000001291*POWER(F22,5))</f>
        <v>0.689315693813467</v>
      </c>
      <c r="H22" s="44" t="n">
        <v>80</v>
      </c>
      <c r="I22" s="44" t="n">
        <v>100</v>
      </c>
      <c r="J22" s="44" t="n">
        <v>105</v>
      </c>
      <c r="K22" s="44" t="n">
        <v>75</v>
      </c>
      <c r="L22" s="79" t="s">
        <v>44</v>
      </c>
      <c r="M22" s="79" t="s">
        <v>44</v>
      </c>
      <c r="N22" s="44" t="n">
        <v>100</v>
      </c>
      <c r="O22" s="43" t="n">
        <v>115</v>
      </c>
      <c r="P22" s="79" t="s">
        <v>115</v>
      </c>
      <c r="Q22" s="6" t="n">
        <f aca="false">MAX(H22:J22)+MAX(K22:M22)+MAX(N22:P22)</f>
        <v>295</v>
      </c>
      <c r="R22" s="14" t="n">
        <f aca="false">G22*Q22</f>
        <v>203.348129674973</v>
      </c>
      <c r="S22" s="6" t="n">
        <v>4</v>
      </c>
      <c r="T22" s="39"/>
      <c r="U22" s="6" t="s">
        <v>41</v>
      </c>
    </row>
    <row r="23" customFormat="false" ht="15.75" hidden="false" customHeight="true" outlineLevel="0" collapsed="false">
      <c r="A23" s="46" t="n">
        <v>3</v>
      </c>
      <c r="B23" s="6" t="s">
        <v>116</v>
      </c>
      <c r="C23" s="6" t="n">
        <v>1986</v>
      </c>
      <c r="D23" s="6"/>
      <c r="E23" s="15" t="s">
        <v>20</v>
      </c>
      <c r="F23" s="17" t="n">
        <v>82.25</v>
      </c>
      <c r="G23" s="9" t="n">
        <f aca="false">500/(-216.0475144+16.2606339*F23-0.002388645*POWER(F23,2)-0.00113732*POWER(F23,3)+0.00000701863*POWER(F23,4)-0.00000001291*POWER(F23,5))</f>
        <v>0.671128366354111</v>
      </c>
      <c r="H23" s="43" t="n">
        <v>125</v>
      </c>
      <c r="I23" s="43" t="n">
        <v>130</v>
      </c>
      <c r="J23" s="43" t="n">
        <v>132.5</v>
      </c>
      <c r="K23" s="79" t="s">
        <v>57</v>
      </c>
      <c r="L23" s="43" t="n">
        <v>100</v>
      </c>
      <c r="M23" s="79" t="s">
        <v>117</v>
      </c>
      <c r="N23" s="79" t="s">
        <v>86</v>
      </c>
      <c r="O23" s="47" t="n">
        <v>145</v>
      </c>
      <c r="P23" s="44" t="n">
        <v>150</v>
      </c>
      <c r="Q23" s="6" t="n">
        <f aca="false">MAX(H23:J23)+MAX(K23:M23)+MAX(N23:P23)</f>
        <v>382.5</v>
      </c>
      <c r="R23" s="14" t="n">
        <f aca="false">G23*Q23</f>
        <v>256.706600130447</v>
      </c>
      <c r="S23" s="6" t="n">
        <v>3</v>
      </c>
      <c r="T23" s="39"/>
      <c r="U23" s="45"/>
    </row>
    <row r="24" customFormat="false" ht="15" hidden="false" customHeight="false" outlineLevel="0" collapsed="false">
      <c r="A24" s="46" t="n">
        <v>4</v>
      </c>
      <c r="B24" s="6" t="s">
        <v>118</v>
      </c>
      <c r="C24" s="6" t="n">
        <v>1987</v>
      </c>
      <c r="D24" s="6"/>
      <c r="E24" s="6" t="s">
        <v>14</v>
      </c>
      <c r="F24" s="18" t="n">
        <v>76.05</v>
      </c>
      <c r="G24" s="9" t="n">
        <f aca="false">500/(-216.0475144+16.2606339*F24-0.002388645*POWER(F24,2)-0.00113732*POWER(F24,3)+0.00000701863*POWER(F24,4)-0.00000001291*POWER(F24,5))</f>
        <v>0.705767461328634</v>
      </c>
      <c r="H24" s="47" t="n">
        <v>160</v>
      </c>
      <c r="I24" s="51" t="n">
        <v>165</v>
      </c>
      <c r="J24" s="47" t="n">
        <v>170</v>
      </c>
      <c r="K24" s="47" t="n">
        <v>135</v>
      </c>
      <c r="L24" s="47" t="n">
        <v>140</v>
      </c>
      <c r="M24" s="47" t="n">
        <v>145</v>
      </c>
      <c r="N24" s="47" t="n">
        <v>180</v>
      </c>
      <c r="O24" s="47" t="n">
        <v>185</v>
      </c>
      <c r="P24" s="10" t="s">
        <v>46</v>
      </c>
      <c r="Q24" s="6" t="n">
        <f aca="false">MAX(H24:J24)+MAX(K24:M24)+MAX(N24:P24)</f>
        <v>500</v>
      </c>
      <c r="R24" s="14" t="n">
        <f aca="false">G24*Q24</f>
        <v>352.883730664317</v>
      </c>
      <c r="S24" s="10" t="n">
        <v>1</v>
      </c>
      <c r="T24" s="10"/>
      <c r="U24" s="45"/>
    </row>
    <row r="25" customFormat="false" ht="15" hidden="false" customHeight="false" outlineLevel="0" collapsed="false">
      <c r="A25" s="82" t="n">
        <v>5</v>
      </c>
      <c r="B25" s="6" t="s">
        <v>119</v>
      </c>
      <c r="C25" s="6" t="n">
        <v>1994</v>
      </c>
      <c r="D25" s="6"/>
      <c r="E25" s="6"/>
      <c r="F25" s="18" t="n">
        <v>81.6</v>
      </c>
      <c r="G25" s="9" t="n">
        <f aca="false">500/(-216.0475144+16.2606339*F25-0.002388645*POWER(F25,2)-0.00113732*POWER(F25,3)+0.00000701863*POWER(F25,4)-0.00000001291*POWER(F25,5))</f>
        <v>0.674363396445133</v>
      </c>
      <c r="H25" s="47" t="n">
        <v>100</v>
      </c>
      <c r="I25" s="51" t="n">
        <v>122.5</v>
      </c>
      <c r="J25" s="47" t="n">
        <v>145</v>
      </c>
      <c r="K25" s="47" t="n">
        <v>100</v>
      </c>
      <c r="L25" s="47" t="n">
        <v>112.5</v>
      </c>
      <c r="M25" s="47" t="n">
        <v>122.5</v>
      </c>
      <c r="N25" s="47" t="n">
        <v>140</v>
      </c>
      <c r="O25" s="47" t="n">
        <v>162.5</v>
      </c>
      <c r="P25" s="47" t="n">
        <v>177.5</v>
      </c>
      <c r="Q25" s="6" t="n">
        <f aca="false">MAX(H25:J25)+MAX(K25:M25)+MAX(N25:P25)</f>
        <v>445</v>
      </c>
      <c r="R25" s="14" t="n">
        <f aca="false">G25*Q25</f>
        <v>300.091711418084</v>
      </c>
      <c r="S25" s="10" t="n">
        <v>2</v>
      </c>
      <c r="T25" s="10"/>
      <c r="U25" s="6"/>
    </row>
    <row r="26" customFormat="false" ht="15" hidden="false" customHeight="false" outlineLevel="0" collapsed="false">
      <c r="A26" s="55" t="s">
        <v>120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customFormat="false" ht="18" hidden="false" customHeight="true" outlineLevel="0" collapsed="false">
      <c r="A27" s="46" t="n">
        <v>1</v>
      </c>
      <c r="B27" s="15" t="s">
        <v>121</v>
      </c>
      <c r="C27" s="56" t="n">
        <v>1996</v>
      </c>
      <c r="D27" s="10"/>
      <c r="E27" s="15" t="s">
        <v>122</v>
      </c>
      <c r="F27" s="16" t="n">
        <v>88.9</v>
      </c>
      <c r="G27" s="9" t="n">
        <f aca="false">500/(-216.0475144+16.2606339*F27-0.002388645*POWER(F27,2)-0.00113732*POWER(F27,3)+0.00000701863*POWER(F27,4)-0.00000001291*POWER(F27,5))</f>
        <v>0.642449129339922</v>
      </c>
      <c r="H27" s="47" t="n">
        <v>220</v>
      </c>
      <c r="I27" s="75" t="s">
        <v>123</v>
      </c>
      <c r="J27" s="47" t="n">
        <v>230</v>
      </c>
      <c r="K27" s="51" t="n">
        <v>170</v>
      </c>
      <c r="L27" s="75" t="s">
        <v>78</v>
      </c>
      <c r="M27" s="47" t="n">
        <v>175</v>
      </c>
      <c r="N27" s="47" t="n">
        <v>210</v>
      </c>
      <c r="O27" s="51" t="n">
        <v>220</v>
      </c>
      <c r="P27" s="51" t="n">
        <v>230</v>
      </c>
      <c r="Q27" s="6" t="n">
        <f aca="false">MAX(H27:J27)+MAX(K27:M27)+MAX(N27:P27)</f>
        <v>635</v>
      </c>
      <c r="R27" s="14" t="n">
        <f aca="false">G27*Q27</f>
        <v>407.95519713085</v>
      </c>
      <c r="S27" s="12" t="n">
        <v>3</v>
      </c>
      <c r="T27" s="10"/>
      <c r="U27" s="57" t="s">
        <v>124</v>
      </c>
    </row>
    <row r="28" customFormat="false" ht="16.5" hidden="false" customHeight="true" outlineLevel="0" collapsed="false">
      <c r="A28" s="46" t="n">
        <v>2</v>
      </c>
      <c r="B28" s="15" t="s">
        <v>125</v>
      </c>
      <c r="C28" s="56" t="n">
        <v>1995</v>
      </c>
      <c r="D28" s="10"/>
      <c r="E28" s="15" t="s">
        <v>14</v>
      </c>
      <c r="F28" s="18" t="n">
        <v>104.5</v>
      </c>
      <c r="G28" s="9" t="n">
        <f aca="false">500/(-216.0475144+16.2606339*F28-0.002388645*POWER(F28,2)-0.00113732*POWER(F28,3)+0.00000701863*POWER(F28,4)-0.00000001291*POWER(F28,5))</f>
        <v>0.598561777143459</v>
      </c>
      <c r="H28" s="47" t="n">
        <v>310</v>
      </c>
      <c r="I28" s="75" t="s">
        <v>126</v>
      </c>
      <c r="J28" s="10" t="s">
        <v>46</v>
      </c>
      <c r="K28" s="75" t="s">
        <v>127</v>
      </c>
      <c r="L28" s="75" t="s">
        <v>127</v>
      </c>
      <c r="M28" s="75" t="s">
        <v>127</v>
      </c>
      <c r="N28" s="10"/>
      <c r="O28" s="10"/>
      <c r="P28" s="10"/>
      <c r="Q28" s="6"/>
      <c r="R28" s="14"/>
      <c r="S28" s="10"/>
      <c r="T28" s="10"/>
      <c r="U28" s="57" t="s">
        <v>124</v>
      </c>
    </row>
    <row r="29" customFormat="false" ht="15.75" hidden="false" customHeight="true" outlineLevel="0" collapsed="false">
      <c r="A29" s="46" t="n">
        <v>3</v>
      </c>
      <c r="B29" s="6" t="s">
        <v>19</v>
      </c>
      <c r="C29" s="6" t="n">
        <v>1980</v>
      </c>
      <c r="D29" s="10"/>
      <c r="E29" s="15" t="s">
        <v>20</v>
      </c>
      <c r="F29" s="18" t="n">
        <v>100.05</v>
      </c>
      <c r="G29" s="9" t="n">
        <f aca="false">500/(-216.0475144+16.2606339*F29-0.002388645*POWER(F29,2)-0.00113732*POWER(F29,3)+0.00000701863*POWER(F29,4)-0.00000001291*POWER(F29,5))</f>
        <v>0.608467602132838</v>
      </c>
      <c r="H29" s="47" t="n">
        <v>230</v>
      </c>
      <c r="I29" s="75" t="s">
        <v>128</v>
      </c>
      <c r="J29" s="75" t="s">
        <v>128</v>
      </c>
      <c r="K29" s="47" t="n">
        <v>190</v>
      </c>
      <c r="L29" s="75" t="s">
        <v>129</v>
      </c>
      <c r="M29" s="75" t="s">
        <v>129</v>
      </c>
      <c r="N29" s="47" t="n">
        <v>220</v>
      </c>
      <c r="O29" s="47" t="n">
        <v>235</v>
      </c>
      <c r="P29" s="47" t="n">
        <v>257.5</v>
      </c>
      <c r="Q29" s="6" t="n">
        <f aca="false">MAX(H29:J29)+MAX(K29:M29)+MAX(N29:P29)</f>
        <v>677.5</v>
      </c>
      <c r="R29" s="14" t="n">
        <f aca="false">G29*Q29</f>
        <v>412.236800444998</v>
      </c>
      <c r="S29" s="10" t="n">
        <v>1</v>
      </c>
      <c r="T29" s="10"/>
      <c r="U29" s="57" t="s">
        <v>41</v>
      </c>
    </row>
    <row r="30" customFormat="false" ht="15.75" hidden="false" customHeight="true" outlineLevel="0" collapsed="false">
      <c r="A30" s="12" t="n">
        <v>4</v>
      </c>
      <c r="B30" s="6" t="s">
        <v>130</v>
      </c>
      <c r="C30" s="6" t="n">
        <v>1997</v>
      </c>
      <c r="D30" s="10"/>
      <c r="E30" s="15" t="s">
        <v>11</v>
      </c>
      <c r="F30" s="18" t="n">
        <v>76.85</v>
      </c>
      <c r="G30" s="9" t="n">
        <f aca="false">500/(-216.0475144+16.2606339*F30-0.002388645*POWER(F30,2)-0.00113732*POWER(F30,3)+0.00000701863*POWER(F30,4)-0.00000001291*POWER(F30,5))</f>
        <v>0.700787372645984</v>
      </c>
      <c r="H30" s="47" t="n">
        <v>220</v>
      </c>
      <c r="I30" s="47" t="n">
        <v>230</v>
      </c>
      <c r="J30" s="47" t="n">
        <v>240</v>
      </c>
      <c r="K30" s="47" t="n">
        <v>115</v>
      </c>
      <c r="L30" s="47" t="n">
        <v>120</v>
      </c>
      <c r="M30" s="75" t="s">
        <v>115</v>
      </c>
      <c r="N30" s="47" t="n">
        <v>205</v>
      </c>
      <c r="O30" s="47" t="n">
        <v>215</v>
      </c>
      <c r="P30" s="47" t="n">
        <v>225</v>
      </c>
      <c r="Q30" s="6" t="n">
        <f aca="false">MAX(H30:J30)+MAX(K30:M30)+MAX(N30:P30)</f>
        <v>585</v>
      </c>
      <c r="R30" s="14" t="n">
        <f aca="false">G30*Q30</f>
        <v>409.960612997901</v>
      </c>
      <c r="S30" s="10" t="n">
        <v>2</v>
      </c>
      <c r="T30" s="10"/>
      <c r="U30" s="12" t="s">
        <v>51</v>
      </c>
    </row>
    <row r="31" customFormat="false" ht="15" hidden="false" customHeight="true" outlineLevel="0" collapsed="false">
      <c r="A31" s="46" t="n">
        <v>1</v>
      </c>
      <c r="B31" s="15" t="s">
        <v>131</v>
      </c>
      <c r="C31" s="56" t="n">
        <v>1981</v>
      </c>
      <c r="D31" s="10"/>
      <c r="E31" s="15" t="s">
        <v>14</v>
      </c>
      <c r="F31" s="16" t="n">
        <v>65.55</v>
      </c>
      <c r="G31" s="9" t="n">
        <f aca="false">500/(-216.0475144+16.2606339*F31-0.002388645*POWER(F31,2)-0.00113732*POWER(F31,3)+0.00000701863*POWER(F31,4)-0.00000001291*POWER(F31,5))</f>
        <v>0.789641412084955</v>
      </c>
      <c r="H31" s="47" t="n">
        <v>160</v>
      </c>
      <c r="I31" s="75" t="s">
        <v>132</v>
      </c>
      <c r="J31" s="75" t="s">
        <v>132</v>
      </c>
      <c r="K31" s="51" t="n">
        <v>80</v>
      </c>
      <c r="L31" s="75" t="s">
        <v>133</v>
      </c>
      <c r="M31" s="47" t="n">
        <v>82.5</v>
      </c>
      <c r="N31" s="75" t="s">
        <v>82</v>
      </c>
      <c r="O31" s="51" t="n">
        <v>160</v>
      </c>
      <c r="P31" s="51" t="n">
        <v>175</v>
      </c>
      <c r="Q31" s="6" t="n">
        <f aca="false">MAX(H31:J31)+MAX(K31:M31)+MAX(N31:P31)</f>
        <v>417.5</v>
      </c>
      <c r="R31" s="14" t="n">
        <f aca="false">G31*Q31</f>
        <v>329.675289545469</v>
      </c>
      <c r="S31" s="12" t="n">
        <v>6</v>
      </c>
      <c r="T31" s="10"/>
      <c r="U31" s="57"/>
    </row>
    <row r="32" customFormat="false" ht="15" hidden="false" customHeight="true" outlineLevel="0" collapsed="false">
      <c r="A32" s="46" t="n">
        <v>2</v>
      </c>
      <c r="B32" s="15" t="s">
        <v>134</v>
      </c>
      <c r="C32" s="56" t="n">
        <v>1993</v>
      </c>
      <c r="D32" s="10"/>
      <c r="E32" s="15" t="s">
        <v>11</v>
      </c>
      <c r="F32" s="18" t="n">
        <v>87.55</v>
      </c>
      <c r="G32" s="9" t="n">
        <f aca="false">500/(-216.0475144+16.2606339*F32-0.002388645*POWER(F32,2)-0.00113732*POWER(F32,3)+0.00000701863*POWER(F32,4)-0.00000001291*POWER(F32,5))</f>
        <v>0.647673404673981</v>
      </c>
      <c r="H32" s="47" t="n">
        <v>202.5</v>
      </c>
      <c r="I32" s="47" t="n">
        <v>215</v>
      </c>
      <c r="J32" s="75" t="s">
        <v>135</v>
      </c>
      <c r="K32" s="75" t="s">
        <v>84</v>
      </c>
      <c r="L32" s="75" t="s">
        <v>84</v>
      </c>
      <c r="M32" s="75" t="s">
        <v>84</v>
      </c>
      <c r="N32" s="10"/>
      <c r="O32" s="10"/>
      <c r="P32" s="10"/>
      <c r="Q32" s="6"/>
      <c r="R32" s="14"/>
      <c r="S32" s="10"/>
      <c r="T32" s="10"/>
      <c r="U32" s="52"/>
    </row>
    <row r="33" customFormat="false" ht="15" hidden="false" customHeight="true" outlineLevel="0" collapsed="false">
      <c r="A33" s="46" t="n">
        <v>3</v>
      </c>
      <c r="B33" s="6" t="s">
        <v>136</v>
      </c>
      <c r="C33" s="6" t="n">
        <v>1994</v>
      </c>
      <c r="D33" s="10"/>
      <c r="E33" s="15" t="s">
        <v>11</v>
      </c>
      <c r="F33" s="18" t="n">
        <v>87.55</v>
      </c>
      <c r="G33" s="9" t="n">
        <f aca="false">500/(-216.0475144+16.2606339*F33-0.002388645*POWER(F33,2)-0.00113732*POWER(F33,3)+0.00000701863*POWER(F33,4)-0.00000001291*POWER(F33,5))</f>
        <v>0.647673404673981</v>
      </c>
      <c r="H33" s="47" t="n">
        <v>210</v>
      </c>
      <c r="I33" s="47" t="n">
        <v>222.5</v>
      </c>
      <c r="J33" s="75" t="s">
        <v>123</v>
      </c>
      <c r="K33" s="47" t="n">
        <v>147.5</v>
      </c>
      <c r="L33" s="47" t="n">
        <v>152.5</v>
      </c>
      <c r="M33" s="47" t="n">
        <v>157.5</v>
      </c>
      <c r="N33" s="47" t="n">
        <v>195</v>
      </c>
      <c r="O33" s="47" t="n">
        <v>205</v>
      </c>
      <c r="P33" s="75" t="s">
        <v>79</v>
      </c>
      <c r="Q33" s="6" t="n">
        <f aca="false">MAX(H33:J33)+MAX(K33:M33)+MAX(N33:P33)</f>
        <v>585</v>
      </c>
      <c r="R33" s="14" t="n">
        <f aca="false">G33*Q33</f>
        <v>378.888941734279</v>
      </c>
      <c r="S33" s="10" t="n">
        <v>5</v>
      </c>
      <c r="T33" s="10"/>
      <c r="U33" s="52"/>
    </row>
    <row r="34" customFormat="false" ht="15" hidden="false" customHeight="true" outlineLevel="0" collapsed="false">
      <c r="A34" s="12" t="n">
        <v>4</v>
      </c>
      <c r="B34" s="6" t="s">
        <v>137</v>
      </c>
      <c r="C34" s="6" t="n">
        <v>1987</v>
      </c>
      <c r="D34" s="10"/>
      <c r="E34" s="15" t="s">
        <v>14</v>
      </c>
      <c r="F34" s="18" t="n">
        <v>80.25</v>
      </c>
      <c r="G34" s="9" t="n">
        <f aca="false">500/(-216.0475144+16.2606339*F34-0.002388645*POWER(F34,2)-0.00113732*POWER(F34,3)+0.00000701863*POWER(F34,4)-0.00000001291*POWER(F34,5))</f>
        <v>0.681360284345941</v>
      </c>
      <c r="H34" s="51" t="n">
        <v>200</v>
      </c>
      <c r="I34" s="51" t="n">
        <v>210</v>
      </c>
      <c r="J34" s="51" t="n">
        <v>220</v>
      </c>
      <c r="K34" s="51" t="n">
        <v>150</v>
      </c>
      <c r="L34" s="51" t="n">
        <v>155</v>
      </c>
      <c r="M34" s="75" t="s">
        <v>82</v>
      </c>
      <c r="N34" s="47" t="n">
        <v>205</v>
      </c>
      <c r="O34" s="75" t="s">
        <v>79</v>
      </c>
      <c r="P34" s="10" t="s">
        <v>46</v>
      </c>
      <c r="Q34" s="6" t="n">
        <f aca="false">MAX(H34:J34)+MAX(K34:M34)+MAX(N34:P34)</f>
        <v>580</v>
      </c>
      <c r="R34" s="14" t="n">
        <f aca="false">G34*Q34</f>
        <v>395.188964920646</v>
      </c>
      <c r="S34" s="12" t="n">
        <v>4</v>
      </c>
      <c r="T34" s="10"/>
      <c r="U34" s="15" t="s">
        <v>41</v>
      </c>
    </row>
    <row r="35" customFormat="false" ht="15.75" hidden="false" customHeight="true" outlineLevel="0" collapsed="false">
      <c r="A35" s="58"/>
      <c r="B35" s="72"/>
      <c r="C35" s="72"/>
      <c r="D35" s="83"/>
      <c r="E35" s="69"/>
      <c r="F35" s="60"/>
      <c r="G35" s="84"/>
      <c r="H35" s="85"/>
      <c r="I35" s="85"/>
      <c r="J35" s="85"/>
      <c r="K35" s="85"/>
      <c r="L35" s="85"/>
      <c r="M35" s="86"/>
      <c r="N35" s="85"/>
      <c r="O35" s="85"/>
      <c r="P35" s="85"/>
      <c r="Q35" s="20"/>
      <c r="R35" s="70"/>
      <c r="S35" s="83"/>
      <c r="T35" s="83"/>
      <c r="U35" s="83"/>
    </row>
    <row r="36" customFormat="false" ht="15.75" hidden="false" customHeight="false" outlineLevel="0" collapsed="false">
      <c r="A36" s="58"/>
      <c r="B36" s="87"/>
      <c r="C36" s="59"/>
      <c r="D36" s="58"/>
      <c r="E36" s="58"/>
      <c r="F36" s="60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2"/>
      <c r="T36" s="62"/>
      <c r="U36" s="58"/>
    </row>
    <row r="37" customFormat="false" ht="15" hidden="false" customHeight="false" outlineLevel="0" collapsed="false">
      <c r="A37" s="64"/>
      <c r="B37" s="64"/>
      <c r="C37" s="64"/>
      <c r="D37" s="64"/>
      <c r="E37" s="64"/>
      <c r="F37" s="60"/>
      <c r="G37" s="65" t="s">
        <v>64</v>
      </c>
      <c r="H37" s="65"/>
      <c r="I37" s="65"/>
      <c r="J37" s="66" t="s">
        <v>138</v>
      </c>
      <c r="K37" s="66"/>
      <c r="L37" s="66"/>
      <c r="M37" s="66"/>
      <c r="N37" s="66"/>
      <c r="O37" s="66"/>
      <c r="P37" s="66"/>
      <c r="Q37" s="66"/>
      <c r="R37" s="66"/>
      <c r="S37" s="62"/>
      <c r="T37" s="62"/>
      <c r="U37" s="58"/>
    </row>
    <row r="38" customFormat="false" ht="15" hidden="false" customHeight="false" outlineLevel="0" collapsed="false">
      <c r="A38" s="20"/>
      <c r="B38" s="87"/>
      <c r="C38" s="67"/>
      <c r="D38" s="20"/>
      <c r="E38" s="58"/>
      <c r="F38" s="60"/>
      <c r="G38" s="38" t="s">
        <v>66</v>
      </c>
      <c r="H38" s="38"/>
      <c r="I38" s="38"/>
      <c r="J38" s="68"/>
      <c r="K38" s="68"/>
      <c r="L38" s="68"/>
      <c r="M38" s="68"/>
      <c r="N38" s="68"/>
      <c r="O38" s="68"/>
      <c r="P38" s="68"/>
      <c r="Q38" s="68"/>
      <c r="R38" s="68"/>
      <c r="S38" s="62"/>
      <c r="T38" s="62"/>
      <c r="U38" s="58"/>
    </row>
    <row r="39" customFormat="false" ht="15" hidden="false" customHeight="false" outlineLevel="0" collapsed="false">
      <c r="A39" s="20"/>
      <c r="B39" s="69"/>
      <c r="C39" s="60"/>
      <c r="D39" s="70"/>
      <c r="E39" s="69"/>
      <c r="F39" s="60"/>
      <c r="G39" s="38" t="s">
        <v>67</v>
      </c>
      <c r="H39" s="38"/>
      <c r="I39" s="38"/>
      <c r="J39" s="68" t="s">
        <v>68</v>
      </c>
      <c r="K39" s="68"/>
      <c r="L39" s="68"/>
      <c r="M39" s="68"/>
      <c r="N39" s="68"/>
      <c r="O39" s="68"/>
      <c r="P39" s="68"/>
      <c r="Q39" s="68"/>
      <c r="R39" s="68"/>
      <c r="S39" s="62"/>
      <c r="T39" s="62"/>
      <c r="U39" s="58"/>
    </row>
    <row r="40" customFormat="false" ht="15" hidden="false" customHeight="false" outlineLevel="0" collapsed="false">
      <c r="A40" s="20"/>
      <c r="B40" s="71"/>
      <c r="C40" s="60"/>
      <c r="D40" s="70"/>
      <c r="E40" s="71"/>
      <c r="F40" s="60"/>
      <c r="G40" s="38" t="s">
        <v>69</v>
      </c>
      <c r="H40" s="38"/>
      <c r="I40" s="38"/>
      <c r="J40" s="68"/>
      <c r="K40" s="68"/>
      <c r="L40" s="68"/>
      <c r="M40" s="68"/>
      <c r="N40" s="68"/>
      <c r="O40" s="68"/>
      <c r="P40" s="68"/>
      <c r="Q40" s="68"/>
      <c r="R40" s="68"/>
      <c r="S40" s="62"/>
      <c r="T40" s="62"/>
      <c r="U40" s="58"/>
    </row>
    <row r="41" customFormat="false" ht="15" hidden="false" customHeight="false" outlineLevel="0" collapsed="false">
      <c r="A41" s="20"/>
      <c r="B41" s="72"/>
      <c r="C41" s="60"/>
      <c r="D41" s="70"/>
      <c r="E41" s="69"/>
      <c r="F41" s="60"/>
      <c r="G41" s="38" t="s">
        <v>70</v>
      </c>
      <c r="H41" s="38"/>
      <c r="I41" s="38"/>
      <c r="J41" s="68" t="s">
        <v>71</v>
      </c>
      <c r="K41" s="68"/>
      <c r="L41" s="68"/>
      <c r="M41" s="68"/>
      <c r="N41" s="68"/>
      <c r="O41" s="68"/>
      <c r="P41" s="68"/>
      <c r="Q41" s="68"/>
      <c r="R41" s="68"/>
      <c r="S41" s="62"/>
      <c r="T41" s="62"/>
      <c r="U41" s="58"/>
    </row>
    <row r="42" customFormat="false" ht="15" hidden="false" customHeight="false" outlineLevel="0" collapsed="false">
      <c r="A42" s="20"/>
      <c r="B42" s="87"/>
      <c r="C42" s="59"/>
      <c r="D42" s="20"/>
      <c r="E42" s="58"/>
      <c r="F42" s="60"/>
      <c r="G42" s="38" t="s">
        <v>72</v>
      </c>
      <c r="H42" s="38"/>
      <c r="I42" s="38"/>
      <c r="J42" s="68" t="s">
        <v>73</v>
      </c>
      <c r="K42" s="68"/>
      <c r="L42" s="68"/>
      <c r="M42" s="68"/>
      <c r="N42" s="68"/>
      <c r="O42" s="68"/>
      <c r="P42" s="68"/>
      <c r="Q42" s="68"/>
      <c r="R42" s="68"/>
      <c r="S42" s="62"/>
      <c r="T42" s="62"/>
      <c r="U42" s="58"/>
    </row>
    <row r="43" customFormat="false" ht="15.75" hidden="false" customHeight="false" outlineLevel="0" collapsed="false">
      <c r="A43" s="64"/>
      <c r="B43" s="64"/>
      <c r="C43" s="64"/>
      <c r="D43" s="64"/>
      <c r="E43" s="64"/>
      <c r="F43" s="60"/>
      <c r="G43" s="73" t="s">
        <v>74</v>
      </c>
      <c r="H43" s="73"/>
      <c r="I43" s="73"/>
      <c r="J43" s="74" t="s">
        <v>75</v>
      </c>
      <c r="K43" s="74"/>
      <c r="L43" s="74"/>
      <c r="M43" s="74"/>
      <c r="N43" s="74"/>
      <c r="O43" s="74"/>
      <c r="P43" s="74"/>
      <c r="Q43" s="74"/>
      <c r="R43" s="74"/>
      <c r="S43" s="62"/>
      <c r="T43" s="62"/>
      <c r="U43" s="58"/>
    </row>
    <row r="44" customFormat="false" ht="15" hidden="false" customHeight="false" outlineLevel="0" collapsed="false">
      <c r="A44" s="20"/>
      <c r="B44" s="87"/>
      <c r="C44" s="67"/>
      <c r="D44" s="20"/>
      <c r="E44" s="58"/>
      <c r="F44" s="60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58"/>
    </row>
    <row r="45" customFormat="false" ht="15" hidden="false" customHeight="false" outlineLevel="0" collapsed="false">
      <c r="A45" s="58"/>
      <c r="B45" s="71"/>
      <c r="C45" s="60"/>
      <c r="D45" s="88"/>
      <c r="E45" s="58"/>
      <c r="F45" s="60"/>
      <c r="G45" s="89"/>
      <c r="H45" s="90"/>
      <c r="I45" s="90"/>
      <c r="J45" s="91"/>
      <c r="K45" s="91"/>
      <c r="L45" s="91"/>
      <c r="M45" s="91"/>
      <c r="N45" s="91"/>
      <c r="O45" s="91"/>
      <c r="P45" s="91"/>
      <c r="Q45" s="91"/>
      <c r="R45" s="91"/>
      <c r="S45" s="62"/>
      <c r="T45" s="62"/>
      <c r="U45" s="58"/>
    </row>
    <row r="46" customFormat="false" ht="15" hidden="false" customHeight="false" outlineLevel="0" collapsed="false">
      <c r="A46" s="58"/>
      <c r="B46" s="71"/>
      <c r="C46" s="92"/>
      <c r="D46" s="88"/>
      <c r="E46" s="71"/>
      <c r="F46" s="60"/>
      <c r="G46" s="93"/>
      <c r="H46" s="94"/>
      <c r="I46" s="95"/>
      <c r="J46" s="96"/>
      <c r="K46" s="96"/>
      <c r="L46" s="96"/>
      <c r="M46" s="96"/>
      <c r="N46" s="96"/>
      <c r="O46" s="96"/>
      <c r="P46" s="96"/>
      <c r="Q46" s="96"/>
      <c r="R46" s="96"/>
      <c r="S46" s="62"/>
      <c r="T46" s="62"/>
      <c r="U46" s="58"/>
    </row>
  </sheetData>
  <mergeCells count="37">
    <mergeCell ref="A1:U1"/>
    <mergeCell ref="A2:A3"/>
    <mergeCell ref="B2:B3"/>
    <mergeCell ref="C2:C3"/>
    <mergeCell ref="D2:D3"/>
    <mergeCell ref="E2:E3"/>
    <mergeCell ref="G2:G3"/>
    <mergeCell ref="H2:J2"/>
    <mergeCell ref="K2:M2"/>
    <mergeCell ref="N2:P2"/>
    <mergeCell ref="Q2:Q3"/>
    <mergeCell ref="R2:R3"/>
    <mergeCell ref="S2:S3"/>
    <mergeCell ref="T2:T3"/>
    <mergeCell ref="U2:U3"/>
    <mergeCell ref="A4:U4"/>
    <mergeCell ref="A8:U8"/>
    <mergeCell ref="A12:U12"/>
    <mergeCell ref="A16:U16"/>
    <mergeCell ref="A20:U20"/>
    <mergeCell ref="A26:U26"/>
    <mergeCell ref="G37:I37"/>
    <mergeCell ref="J37:R37"/>
    <mergeCell ref="G38:I38"/>
    <mergeCell ref="J38:R38"/>
    <mergeCell ref="G39:I39"/>
    <mergeCell ref="J39:R39"/>
    <mergeCell ref="G40:I40"/>
    <mergeCell ref="J40:R40"/>
    <mergeCell ref="G41:I41"/>
    <mergeCell ref="J41:R41"/>
    <mergeCell ref="G42:I42"/>
    <mergeCell ref="J42:R42"/>
    <mergeCell ref="G43:I43"/>
    <mergeCell ref="J43:R43"/>
    <mergeCell ref="J45:R45"/>
    <mergeCell ref="J46:R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2016-04-28T12:01:17Z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