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60" activeTab="0"/>
  </bookViews>
  <sheets>
    <sheet name="05.06.16" sheetId="1" r:id="rId1"/>
  </sheets>
  <definedNames/>
  <calcPr fullCalcOnLoad="1"/>
</workbook>
</file>

<file path=xl/sharedStrings.xml><?xml version="1.0" encoding="utf-8"?>
<sst xmlns="http://schemas.openxmlformats.org/spreadsheetml/2006/main" count="140" uniqueCount="79">
  <si>
    <t>№</t>
  </si>
  <si>
    <t>Фамилия, имя</t>
  </si>
  <si>
    <t>Год рожд.</t>
  </si>
  <si>
    <t>Разряд</t>
  </si>
  <si>
    <t>Тренеры</t>
  </si>
  <si>
    <t>Команда</t>
  </si>
  <si>
    <t>Демченкова Елена</t>
  </si>
  <si>
    <t>Энерджи</t>
  </si>
  <si>
    <t>Соколов Сергей</t>
  </si>
  <si>
    <t xml:space="preserve">Собств. </t>
  </si>
  <si>
    <t>вес</t>
  </si>
  <si>
    <t>Коэфф.</t>
  </si>
  <si>
    <t>Жим лежа</t>
  </si>
  <si>
    <t>Рез.-т</t>
  </si>
  <si>
    <t>Место</t>
  </si>
  <si>
    <t>Очки</t>
  </si>
  <si>
    <t>команды</t>
  </si>
  <si>
    <t>Максимова Татьяна</t>
  </si>
  <si>
    <t>Фамилия Имя</t>
  </si>
  <si>
    <t>Коэф.-т</t>
  </si>
  <si>
    <t>Собств. вес</t>
  </si>
  <si>
    <t>Женщины абсолютное первенство</t>
  </si>
  <si>
    <t>Мужчины абсолютное первенство</t>
  </si>
  <si>
    <t>1 ПОТОК</t>
  </si>
  <si>
    <t>2 ПОТОК</t>
  </si>
  <si>
    <t>Алексеев Дмитрий</t>
  </si>
  <si>
    <t>Михайлов Сергей</t>
  </si>
  <si>
    <t>Самостоятельно</t>
  </si>
  <si>
    <t>Старший судья на помосте - Журавлев А.</t>
  </si>
  <si>
    <t>Секретарь, судья-информатор - Жемчугов В.</t>
  </si>
  <si>
    <t>Высота</t>
  </si>
  <si>
    <t>стоек</t>
  </si>
  <si>
    <t>Командное первенство по классическому жиму среди женщин.</t>
  </si>
  <si>
    <t>Главный судья соревнований - Мерзляков Е.</t>
  </si>
  <si>
    <t>Протокол Чемпионата Псковской области по жиму штанги лежа, 05 июня 2016 г.</t>
  </si>
  <si>
    <t>Пашина Анна</t>
  </si>
  <si>
    <t xml:space="preserve">Полякова Екатерина </t>
  </si>
  <si>
    <t>Псковинваспорт</t>
  </si>
  <si>
    <t>Планка</t>
  </si>
  <si>
    <t>Женщины свыше 57кг</t>
  </si>
  <si>
    <t>БФ-Стайл</t>
  </si>
  <si>
    <t>Владимиров Евгений</t>
  </si>
  <si>
    <t xml:space="preserve">Шавлак Евгений </t>
  </si>
  <si>
    <t xml:space="preserve">Данельянц Артем </t>
  </si>
  <si>
    <t>Мужчины до 74кг</t>
  </si>
  <si>
    <t xml:space="preserve">Монахов Дмитрий </t>
  </si>
  <si>
    <t>Женщины до 57кг.</t>
  </si>
  <si>
    <t>Мужчины до 83кг.</t>
  </si>
  <si>
    <t>Мужчины до 93кг</t>
  </si>
  <si>
    <t>Мужчины до 105кг</t>
  </si>
  <si>
    <t>Мужчины свыше 105кг</t>
  </si>
  <si>
    <t>Женщины ЭК</t>
  </si>
  <si>
    <t>Элькин Андрей</t>
  </si>
  <si>
    <t xml:space="preserve">Козловский Сергей </t>
  </si>
  <si>
    <t xml:space="preserve">Самсонов Эрнест </t>
  </si>
  <si>
    <t>Соколов Андрей</t>
  </si>
  <si>
    <t xml:space="preserve">Ахтемов Ахтем </t>
  </si>
  <si>
    <t>Павлусенко Иван</t>
  </si>
  <si>
    <t>Мужчины ЭК</t>
  </si>
  <si>
    <t xml:space="preserve">Максимова Татьяна </t>
  </si>
  <si>
    <t xml:space="preserve">Пашина Анна </t>
  </si>
  <si>
    <t xml:space="preserve">Федотова Юлия </t>
  </si>
  <si>
    <t>Главный секретарь соревнований - Катющева Т.</t>
  </si>
  <si>
    <t>Технический контролер - Никитин Н.</t>
  </si>
  <si>
    <t>Врач - Васильев И.</t>
  </si>
  <si>
    <t>х</t>
  </si>
  <si>
    <t>52,5х</t>
  </si>
  <si>
    <t>55х</t>
  </si>
  <si>
    <t>82,5х</t>
  </si>
  <si>
    <t>130х</t>
  </si>
  <si>
    <t>142,5х</t>
  </si>
  <si>
    <t>145х</t>
  </si>
  <si>
    <t>70х</t>
  </si>
  <si>
    <t>120х</t>
  </si>
  <si>
    <t>75х</t>
  </si>
  <si>
    <t>190х</t>
  </si>
  <si>
    <t>210х</t>
  </si>
  <si>
    <t>Командное первенство по классическому жиму среди мужчин.</t>
  </si>
  <si>
    <t>Боковые судьи: Карпун Ю., Лютсепп 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</si>
</sst>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11" xfId="0" applyFont="1" applyBorder="1" applyAlignment="1">
      <alignment horizontal="center" vertical="top"/>
    </xf>
    <xf numFmtId="0" fontId="34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" fontId="44" fillId="0" borderId="11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2" fontId="21" fillId="0" borderId="12" xfId="0" applyNumberFormat="1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/>
    </xf>
    <xf numFmtId="0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3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PageLayoutView="0" workbookViewId="0" topLeftCell="A1">
      <selection activeCell="F52" sqref="F52"/>
    </sheetView>
  </sheetViews>
  <sheetFormatPr defaultColWidth="9.140625" defaultRowHeight="15"/>
  <cols>
    <col min="1" max="1" width="6.421875" style="8" customWidth="1"/>
    <col min="2" max="2" width="22.8515625" style="14" customWidth="1"/>
    <col min="3" max="3" width="11.421875" style="0" customWidth="1"/>
    <col min="4" max="4" width="10.7109375" style="0" customWidth="1"/>
    <col min="5" max="5" width="21.140625" style="14" customWidth="1"/>
    <col min="6" max="7" width="10.7109375" style="0" customWidth="1"/>
    <col min="8" max="8" width="10.7109375" style="20" customWidth="1"/>
    <col min="9" max="10" width="10.7109375" style="0" customWidth="1"/>
    <col min="11" max="11" width="11.57421875" style="0" customWidth="1"/>
    <col min="12" max="12" width="10.7109375" style="0" customWidth="1"/>
    <col min="13" max="13" width="10.7109375" style="10" customWidth="1"/>
    <col min="14" max="15" width="10.7109375" style="0" customWidth="1"/>
    <col min="16" max="16" width="18.28125" style="0" customWidth="1"/>
    <col min="17" max="30" width="9.140625" style="15" customWidth="1"/>
  </cols>
  <sheetData>
    <row r="1" spans="1:16" ht="24.75" customHeigh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15.75">
      <c r="A2" s="66" t="s">
        <v>0</v>
      </c>
      <c r="B2" s="66" t="s">
        <v>1</v>
      </c>
      <c r="C2" s="66" t="s">
        <v>2</v>
      </c>
      <c r="D2" s="66" t="s">
        <v>3</v>
      </c>
      <c r="E2" s="66" t="s">
        <v>5</v>
      </c>
      <c r="F2" s="4" t="s">
        <v>9</v>
      </c>
      <c r="G2" s="75" t="s">
        <v>11</v>
      </c>
      <c r="H2" s="18" t="s">
        <v>30</v>
      </c>
      <c r="I2" s="88" t="s">
        <v>12</v>
      </c>
      <c r="J2" s="88"/>
      <c r="K2" s="88"/>
      <c r="L2" s="75" t="s">
        <v>13</v>
      </c>
      <c r="M2" s="77" t="s">
        <v>11</v>
      </c>
      <c r="N2" s="75" t="s">
        <v>14</v>
      </c>
      <c r="O2" s="6" t="s">
        <v>15</v>
      </c>
      <c r="P2" s="87" t="s">
        <v>4</v>
      </c>
    </row>
    <row r="3" spans="1:30" s="3" customFormat="1" ht="15" customHeight="1">
      <c r="A3" s="67"/>
      <c r="B3" s="67"/>
      <c r="C3" s="67"/>
      <c r="D3" s="67"/>
      <c r="E3" s="67"/>
      <c r="F3" s="5" t="s">
        <v>10</v>
      </c>
      <c r="G3" s="76"/>
      <c r="H3" s="19" t="s">
        <v>31</v>
      </c>
      <c r="I3" s="2">
        <v>1</v>
      </c>
      <c r="J3" s="2">
        <v>2</v>
      </c>
      <c r="K3" s="2">
        <v>3</v>
      </c>
      <c r="L3" s="76"/>
      <c r="M3" s="78"/>
      <c r="N3" s="76"/>
      <c r="O3" s="7" t="s">
        <v>16</v>
      </c>
      <c r="P3" s="87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16" ht="18" customHeight="1">
      <c r="A4" s="79" t="s">
        <v>23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</row>
    <row r="5" spans="1:16" ht="15.75">
      <c r="A5" s="84" t="s">
        <v>46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6"/>
    </row>
    <row r="6" spans="1:30" s="11" customFormat="1" ht="15.75">
      <c r="A6" s="24">
        <v>1</v>
      </c>
      <c r="B6" s="29" t="s">
        <v>36</v>
      </c>
      <c r="C6" s="24">
        <v>1983</v>
      </c>
      <c r="D6" s="24"/>
      <c r="E6" s="29" t="s">
        <v>37</v>
      </c>
      <c r="F6" s="24">
        <v>51.1</v>
      </c>
      <c r="G6" s="25">
        <f>500/(594.31747775582-27.23842536447*F6+0.82112226871*POWER(F6,2)-0.00930733913*POWER(F6,3)+0.00004731582*POWER(F6,4)-0.00000009054*POWER(F6,5))</f>
        <v>1.2635037457430456</v>
      </c>
      <c r="H6" s="26"/>
      <c r="I6" s="56">
        <v>47.5</v>
      </c>
      <c r="J6" s="59" t="s">
        <v>66</v>
      </c>
      <c r="K6" s="59" t="s">
        <v>66</v>
      </c>
      <c r="L6" s="27">
        <f>MAX(I6,J6,K6)</f>
        <v>47.5</v>
      </c>
      <c r="M6" s="28">
        <f>G6*L6</f>
        <v>60.01642792279466</v>
      </c>
      <c r="N6" s="24">
        <v>2</v>
      </c>
      <c r="O6" s="24">
        <v>9</v>
      </c>
      <c r="P6" s="2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16" ht="15.75">
      <c r="A7" s="30">
        <v>2</v>
      </c>
      <c r="B7" s="31" t="s">
        <v>35</v>
      </c>
      <c r="C7" s="30">
        <v>1979</v>
      </c>
      <c r="D7" s="30"/>
      <c r="E7" s="32" t="s">
        <v>38</v>
      </c>
      <c r="F7" s="30">
        <v>56.65</v>
      </c>
      <c r="G7" s="33">
        <f>500/(594.31747775582-27.23842536447*F7+0.82112226871*POWER(F7,2)-0.00930733913*POWER(F7,3)+0.00004731582*POWER(F7,4)-0.00000009054*POWER(F7,5))</f>
        <v>1.1660084372914388</v>
      </c>
      <c r="H7" s="34"/>
      <c r="I7" s="57">
        <v>52.5</v>
      </c>
      <c r="J7" s="61" t="s">
        <v>67</v>
      </c>
      <c r="K7" s="61" t="s">
        <v>67</v>
      </c>
      <c r="L7" s="27">
        <f>MAX(I7,J7,K7)</f>
        <v>52.5</v>
      </c>
      <c r="M7" s="35">
        <f>G7*L7</f>
        <v>61.21544295780053</v>
      </c>
      <c r="N7" s="30">
        <v>1</v>
      </c>
      <c r="O7" s="30">
        <v>12</v>
      </c>
      <c r="P7" s="24"/>
    </row>
    <row r="8" spans="1:16" ht="15.75">
      <c r="A8" s="82" t="s">
        <v>39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30" s="11" customFormat="1" ht="15.75">
      <c r="A9" s="24">
        <v>1</v>
      </c>
      <c r="B9" s="29" t="s">
        <v>6</v>
      </c>
      <c r="C9" s="24">
        <v>1982</v>
      </c>
      <c r="D9" s="24"/>
      <c r="E9" s="29" t="s">
        <v>40</v>
      </c>
      <c r="F9" s="24">
        <v>69.35</v>
      </c>
      <c r="G9" s="25">
        <f>500/(594.31747775582-27.23842536447*F9+0.82112226871*POWER(F9,2)-0.00930733913*POWER(F9,3)+0.00004731582*POWER(F9,4)-0.00000009054*POWER(F9,5))</f>
        <v>1.0012959939943713</v>
      </c>
      <c r="H9" s="26"/>
      <c r="I9" s="58">
        <v>67.5</v>
      </c>
      <c r="J9" s="58">
        <v>70</v>
      </c>
      <c r="K9" s="59" t="s">
        <v>65</v>
      </c>
      <c r="L9" s="27">
        <f>MAX(I9,J9,K9)</f>
        <v>70</v>
      </c>
      <c r="M9" s="28">
        <f>G9*L9</f>
        <v>70.09071957960599</v>
      </c>
      <c r="N9" s="24">
        <v>1</v>
      </c>
      <c r="O9" s="24">
        <v>12</v>
      </c>
      <c r="P9" s="2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11" customFormat="1" ht="15.75">
      <c r="A10" s="24">
        <v>2</v>
      </c>
      <c r="B10" s="29" t="s">
        <v>17</v>
      </c>
      <c r="C10" s="24">
        <v>1991</v>
      </c>
      <c r="D10" s="24"/>
      <c r="E10" s="29" t="s">
        <v>38</v>
      </c>
      <c r="F10" s="24">
        <v>73.55</v>
      </c>
      <c r="G10" s="25">
        <f>500/(594.31747775582-27.23842536447*F10+0.82112226871*POWER(F10,2)-0.00930733913*POWER(F10,3)+0.00004731582*POWER(F10,4)-0.00000009054*POWER(F10,5))</f>
        <v>0.9625126042047284</v>
      </c>
      <c r="H10" s="26"/>
      <c r="I10" s="58">
        <v>52.5</v>
      </c>
      <c r="J10" s="58">
        <v>57.5</v>
      </c>
      <c r="K10" s="58">
        <v>62.5</v>
      </c>
      <c r="L10" s="27">
        <f>MAX(I10,J10,K10)</f>
        <v>62.5</v>
      </c>
      <c r="M10" s="28">
        <f>G10*L10</f>
        <v>60.157037762795525</v>
      </c>
      <c r="N10" s="24">
        <v>2</v>
      </c>
      <c r="O10" s="24">
        <v>9</v>
      </c>
      <c r="P10" s="2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16" ht="15.75">
      <c r="A11" s="71" t="s">
        <v>44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15.75">
      <c r="A12" s="24">
        <v>1</v>
      </c>
      <c r="B12" s="36" t="s">
        <v>42</v>
      </c>
      <c r="C12" s="24">
        <v>1985</v>
      </c>
      <c r="D12" s="24"/>
      <c r="E12" s="29" t="s">
        <v>37</v>
      </c>
      <c r="F12" s="24">
        <v>66.05</v>
      </c>
      <c r="G12" s="25">
        <f>500/(-216.0475144+16.2606339*F12-0.002388645*POWER(F12,2)-0.00113732*POWER(F12,3)+0.00000701863*POWER(F12,4)-0.00000001291*POWER(F12,5))</f>
        <v>0.7847079434143341</v>
      </c>
      <c r="H12" s="26"/>
      <c r="I12" s="58">
        <v>77.5</v>
      </c>
      <c r="J12" s="59" t="s">
        <v>68</v>
      </c>
      <c r="K12" s="59" t="s">
        <v>68</v>
      </c>
      <c r="L12" s="27">
        <f>MAX(I12,J12,K12)</f>
        <v>77.5</v>
      </c>
      <c r="M12" s="28">
        <f>G12*L12</f>
        <v>60.814865614610895</v>
      </c>
      <c r="N12" s="24">
        <v>3</v>
      </c>
      <c r="O12" s="24">
        <v>8</v>
      </c>
      <c r="P12" s="24"/>
    </row>
    <row r="13" spans="1:16" ht="15.75">
      <c r="A13" s="24">
        <v>2</v>
      </c>
      <c r="B13" s="36" t="s">
        <v>43</v>
      </c>
      <c r="C13" s="24">
        <v>1993</v>
      </c>
      <c r="D13" s="24"/>
      <c r="E13" s="29" t="s">
        <v>27</v>
      </c>
      <c r="F13" s="24">
        <v>70.25</v>
      </c>
      <c r="G13" s="25">
        <f>500/(-216.0475144+16.2606339*F13-0.002388645*POWER(F13,2)-0.00113732*POWER(F13,3)+0.00000701863*POWER(F13,4)-0.00000001291*POWER(F13,5))</f>
        <v>0.7473527681896676</v>
      </c>
      <c r="H13" s="26"/>
      <c r="I13" s="58">
        <v>127.5</v>
      </c>
      <c r="J13" s="58">
        <v>135</v>
      </c>
      <c r="K13" s="58">
        <v>140</v>
      </c>
      <c r="L13" s="27">
        <f>MAX(I13,J13,K13)</f>
        <v>140</v>
      </c>
      <c r="M13" s="28">
        <f>G13*L13</f>
        <v>104.62938754655346</v>
      </c>
      <c r="N13" s="24">
        <v>1</v>
      </c>
      <c r="O13" s="24">
        <v>12</v>
      </c>
      <c r="P13" s="24"/>
    </row>
    <row r="14" spans="1:16" ht="15.75">
      <c r="A14" s="24">
        <v>3</v>
      </c>
      <c r="B14" s="36" t="s">
        <v>41</v>
      </c>
      <c r="C14" s="24">
        <v>1981</v>
      </c>
      <c r="D14" s="24"/>
      <c r="E14" s="29" t="s">
        <v>40</v>
      </c>
      <c r="F14" s="24">
        <v>70.2</v>
      </c>
      <c r="G14" s="25">
        <f>500/(-216.0475144+16.2606339*F14-0.002388645*POWER(F14,2)-0.00113732*POWER(F14,3)+0.00000701863*POWER(F14,4)-0.00000001291*POWER(F14,5))</f>
        <v>0.7477580238700994</v>
      </c>
      <c r="H14" s="26"/>
      <c r="I14" s="59" t="s">
        <v>69</v>
      </c>
      <c r="J14" s="58">
        <v>130</v>
      </c>
      <c r="K14" s="59" t="s">
        <v>65</v>
      </c>
      <c r="L14" s="27">
        <f>MAX(I14,J14,K14)</f>
        <v>130</v>
      </c>
      <c r="M14" s="28">
        <f>G14*L14</f>
        <v>97.20854310311292</v>
      </c>
      <c r="N14" s="24">
        <v>2</v>
      </c>
      <c r="O14" s="24">
        <v>9</v>
      </c>
      <c r="P14" s="24"/>
    </row>
    <row r="15" spans="1:16" ht="15.75">
      <c r="A15" s="68" t="s">
        <v>47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</row>
    <row r="16" spans="1:30" s="11" customFormat="1" ht="15.75">
      <c r="A16" s="24">
        <v>1</v>
      </c>
      <c r="B16" s="29" t="s">
        <v>45</v>
      </c>
      <c r="C16" s="24">
        <v>1997</v>
      </c>
      <c r="D16" s="24"/>
      <c r="E16" s="29" t="s">
        <v>40</v>
      </c>
      <c r="F16" s="24">
        <v>81.9</v>
      </c>
      <c r="G16" s="25">
        <f>500/(-216.0475144+16.2606339*F16-0.002388645*POWER(F16,2)-0.00113732*POWER(F16,3)+0.00000701863*POWER(F16,4)-0.00000001291*POWER(F16,5))</f>
        <v>0.6728597582916331</v>
      </c>
      <c r="H16" s="26"/>
      <c r="I16" s="58">
        <v>100</v>
      </c>
      <c r="J16" s="58">
        <v>105</v>
      </c>
      <c r="K16" s="58">
        <v>107.5</v>
      </c>
      <c r="L16" s="27">
        <f>MAX(I16,J16,K16)</f>
        <v>107.5</v>
      </c>
      <c r="M16" s="28">
        <f>G16*L16</f>
        <v>72.33242401635056</v>
      </c>
      <c r="N16" s="24">
        <v>4</v>
      </c>
      <c r="O16" s="24">
        <v>7</v>
      </c>
      <c r="P16" s="2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1" customFormat="1" ht="15.75">
      <c r="A17" s="24">
        <v>2</v>
      </c>
      <c r="B17" s="29" t="s">
        <v>8</v>
      </c>
      <c r="C17" s="24">
        <v>1987</v>
      </c>
      <c r="D17" s="24"/>
      <c r="E17" s="29" t="s">
        <v>27</v>
      </c>
      <c r="F17" s="24">
        <v>74.75</v>
      </c>
      <c r="G17" s="25">
        <f>500/(-216.0475144+16.2606339*F17-0.002388645*POWER(F17,2)-0.00113732*POWER(F17,3)+0.00000701863*POWER(F17,4)-0.00000001291*POWER(F17,5))</f>
        <v>0.7142222663796377</v>
      </c>
      <c r="H17" s="26"/>
      <c r="I17" s="58">
        <v>135</v>
      </c>
      <c r="J17" s="58">
        <v>140</v>
      </c>
      <c r="K17" s="59" t="s">
        <v>71</v>
      </c>
      <c r="L17" s="27">
        <f>MAX(I17,J17,K17)</f>
        <v>140</v>
      </c>
      <c r="M17" s="28">
        <f>G17*L17</f>
        <v>99.99111729314927</v>
      </c>
      <c r="N17" s="24">
        <v>1</v>
      </c>
      <c r="O17" s="24">
        <v>12</v>
      </c>
      <c r="P17" s="2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11" customFormat="1" ht="15.75">
      <c r="A18" s="24">
        <v>3</v>
      </c>
      <c r="B18" s="29" t="s">
        <v>26</v>
      </c>
      <c r="C18" s="24">
        <v>1982</v>
      </c>
      <c r="D18" s="24"/>
      <c r="E18" s="29" t="s">
        <v>7</v>
      </c>
      <c r="F18" s="24">
        <v>81.8</v>
      </c>
      <c r="G18" s="25">
        <f>500/(-216.0475144+16.2606339*F18-0.002388645*POWER(F18,2)-0.00113732*POWER(F18,3)+0.00000701863*POWER(F18,4)-0.00000001291*POWER(F18,5))</f>
        <v>0.6733589486307758</v>
      </c>
      <c r="H18" s="26"/>
      <c r="I18" s="58">
        <v>140</v>
      </c>
      <c r="J18" s="59" t="s">
        <v>70</v>
      </c>
      <c r="K18" s="59" t="s">
        <v>70</v>
      </c>
      <c r="L18" s="27">
        <f>MAX(I18,J18,K18)</f>
        <v>140</v>
      </c>
      <c r="M18" s="28">
        <f>G18*L18</f>
        <v>94.27025280830861</v>
      </c>
      <c r="N18" s="24">
        <v>2</v>
      </c>
      <c r="O18" s="24">
        <v>9</v>
      </c>
      <c r="P18" s="2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1" customFormat="1" ht="15.75">
      <c r="A19" s="24">
        <v>4</v>
      </c>
      <c r="B19" s="29" t="s">
        <v>53</v>
      </c>
      <c r="C19" s="24">
        <v>1990</v>
      </c>
      <c r="D19" s="24"/>
      <c r="E19" s="37" t="s">
        <v>27</v>
      </c>
      <c r="F19" s="24">
        <v>82.9</v>
      </c>
      <c r="G19" s="25">
        <f>500/(-216.0475144+16.2606339*F19-0.002388645*POWER(F19,2)-0.00113732*POWER(F19,3)+0.00000701863*POWER(F19,4)-0.00000001291*POWER(F19,5))</f>
        <v>0.6679769819574388</v>
      </c>
      <c r="H19" s="26"/>
      <c r="I19" s="58">
        <v>130</v>
      </c>
      <c r="J19" s="58">
        <v>135</v>
      </c>
      <c r="K19" s="58">
        <v>140</v>
      </c>
      <c r="L19" s="27">
        <f>MAX(I19,J19,K19)</f>
        <v>140</v>
      </c>
      <c r="M19" s="28">
        <f>G19*L19</f>
        <v>93.51677747404143</v>
      </c>
      <c r="N19" s="24">
        <v>3</v>
      </c>
      <c r="O19" s="24">
        <v>8</v>
      </c>
      <c r="P19" s="2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16" ht="22.5" customHeight="1">
      <c r="A20" s="94" t="s">
        <v>24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5.75">
      <c r="A21" s="68" t="s">
        <v>48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1:30" s="11" customFormat="1" ht="15.75">
      <c r="A22" s="24">
        <v>1</v>
      </c>
      <c r="B22" s="29" t="s">
        <v>54</v>
      </c>
      <c r="C22" s="24">
        <v>1988</v>
      </c>
      <c r="D22" s="24"/>
      <c r="E22" s="37" t="s">
        <v>40</v>
      </c>
      <c r="F22" s="24">
        <v>91.2</v>
      </c>
      <c r="G22" s="25">
        <f>500/(-216.0475144+16.2606339*F22-0.002388645*POWER(F22,2)-0.00113732*POWER(F22,3)+0.00000701863*POWER(F22,4)-0.00000001291*POWER(F22,5))</f>
        <v>0.6341669437943427</v>
      </c>
      <c r="H22" s="26"/>
      <c r="I22" s="58">
        <v>135</v>
      </c>
      <c r="J22" s="58">
        <v>145</v>
      </c>
      <c r="K22" s="58">
        <v>150</v>
      </c>
      <c r="L22" s="27">
        <f>MAX(I22,J22,K22)</f>
        <v>150</v>
      </c>
      <c r="M22" s="28">
        <f>G22*L22</f>
        <v>95.1250415691514</v>
      </c>
      <c r="N22" s="24">
        <v>1</v>
      </c>
      <c r="O22" s="24">
        <v>12</v>
      </c>
      <c r="P22" s="2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1" customFormat="1" ht="15.75">
      <c r="A23" s="24">
        <v>2</v>
      </c>
      <c r="B23" s="29" t="s">
        <v>52</v>
      </c>
      <c r="C23" s="24">
        <v>1990</v>
      </c>
      <c r="D23" s="24"/>
      <c r="E23" s="37" t="s">
        <v>27</v>
      </c>
      <c r="F23" s="24">
        <v>85.85</v>
      </c>
      <c r="G23" s="25">
        <f>500/(-216.0475144+16.2606339*F23-0.002388645*POWER(F23,2)-0.00113732*POWER(F23,3)+0.00000701863*POWER(F23,4)-0.00000001291*POWER(F23,5))</f>
        <v>0.6546632911426127</v>
      </c>
      <c r="H23" s="26"/>
      <c r="I23" s="58">
        <v>115</v>
      </c>
      <c r="J23" s="58">
        <v>120</v>
      </c>
      <c r="K23" s="58">
        <v>125</v>
      </c>
      <c r="L23" s="27">
        <f>MAX(I23,J23,K23)</f>
        <v>125</v>
      </c>
      <c r="M23" s="28">
        <f>G23*L23</f>
        <v>81.83291139282659</v>
      </c>
      <c r="N23" s="24">
        <v>2</v>
      </c>
      <c r="O23" s="24">
        <v>9</v>
      </c>
      <c r="P23" s="2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16" ht="15.75">
      <c r="A24" s="92" t="s">
        <v>49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22" s="17" customFormat="1" ht="15.75">
      <c r="A25" s="38">
        <v>1</v>
      </c>
      <c r="B25" s="29" t="s">
        <v>56</v>
      </c>
      <c r="C25" s="38">
        <v>1994</v>
      </c>
      <c r="D25" s="38"/>
      <c r="E25" s="29" t="s">
        <v>40</v>
      </c>
      <c r="F25" s="38">
        <v>98.05</v>
      </c>
      <c r="G25" s="25">
        <f>500/(-216.0475144+16.2606339*F25-0.002388645*POWER(F25,2)-0.00113732*POWER(F25,3)+0.00000701863*POWER(F25,4)-0.00000001291*POWER(F25,5))</f>
        <v>0.6135179867859626</v>
      </c>
      <c r="H25" s="26"/>
      <c r="I25" s="60">
        <v>160</v>
      </c>
      <c r="J25" s="60">
        <v>165</v>
      </c>
      <c r="K25" s="60">
        <v>170</v>
      </c>
      <c r="L25" s="27">
        <f aca="true" t="shared" si="0" ref="L25:L35">MAX(I25,J25,K25)</f>
        <v>170</v>
      </c>
      <c r="M25" s="28">
        <f>G25*L25</f>
        <v>104.29805775361363</v>
      </c>
      <c r="N25" s="38">
        <v>2</v>
      </c>
      <c r="O25" s="38">
        <v>9</v>
      </c>
      <c r="P25" s="38"/>
      <c r="Q25" s="16"/>
      <c r="R25" s="16"/>
      <c r="S25" s="16"/>
      <c r="T25" s="16"/>
      <c r="U25" s="16"/>
      <c r="V25" s="22"/>
    </row>
    <row r="26" spans="1:22" s="17" customFormat="1" ht="15.75">
      <c r="A26" s="38">
        <v>2</v>
      </c>
      <c r="B26" s="29" t="s">
        <v>55</v>
      </c>
      <c r="C26" s="38">
        <v>1997</v>
      </c>
      <c r="D26" s="38"/>
      <c r="E26" s="29" t="s">
        <v>40</v>
      </c>
      <c r="F26" s="38">
        <v>101.35</v>
      </c>
      <c r="G26" s="25">
        <f>500/(-216.0475144+16.2606339*F26-0.002388645*POWER(F26,2)-0.00113732*POWER(F26,3)+0.00000701863*POWER(F26,4)-0.00000001291*POWER(F26,5))</f>
        <v>0.6053919647532081</v>
      </c>
      <c r="H26" s="26"/>
      <c r="I26" s="60">
        <v>190</v>
      </c>
      <c r="J26" s="60">
        <v>200</v>
      </c>
      <c r="K26" s="62" t="s">
        <v>65</v>
      </c>
      <c r="L26" s="27">
        <f t="shared" si="0"/>
        <v>200</v>
      </c>
      <c r="M26" s="28">
        <f>G26*L26</f>
        <v>121.07839295064163</v>
      </c>
      <c r="N26" s="38">
        <v>1</v>
      </c>
      <c r="O26" s="38">
        <v>12</v>
      </c>
      <c r="P26" s="38"/>
      <c r="Q26" s="16"/>
      <c r="R26" s="16"/>
      <c r="S26" s="16"/>
      <c r="T26" s="16"/>
      <c r="U26" s="16"/>
      <c r="V26" s="22"/>
    </row>
    <row r="27" spans="1:16" ht="15.75">
      <c r="A27" s="68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22" s="11" customFormat="1" ht="15.75">
      <c r="A28" s="24">
        <v>1</v>
      </c>
      <c r="B28" s="29" t="s">
        <v>25</v>
      </c>
      <c r="C28" s="24">
        <v>1971</v>
      </c>
      <c r="D28" s="24"/>
      <c r="E28" s="39" t="s">
        <v>40</v>
      </c>
      <c r="F28" s="24">
        <v>114.05</v>
      </c>
      <c r="G28" s="25">
        <f>500/(-216.0475144+16.2606339*F28-0.002388645*POWER(F28,2)-0.00113732*POWER(F28,3)+0.00000701863*POWER(F28,4)-0.00000001291*POWER(F28,5))</f>
        <v>0.582354804735044</v>
      </c>
      <c r="H28" s="26"/>
      <c r="I28" s="58">
        <v>180</v>
      </c>
      <c r="J28" s="59" t="s">
        <v>75</v>
      </c>
      <c r="K28" s="59" t="s">
        <v>65</v>
      </c>
      <c r="L28" s="27">
        <f t="shared" si="0"/>
        <v>180</v>
      </c>
      <c r="M28" s="28">
        <f>G28*L28</f>
        <v>104.82386485230792</v>
      </c>
      <c r="N28" s="24">
        <v>2</v>
      </c>
      <c r="O28" s="24">
        <v>9</v>
      </c>
      <c r="P28" s="24"/>
      <c r="Q28" s="15"/>
      <c r="R28" s="15"/>
      <c r="S28" s="15"/>
      <c r="T28" s="15"/>
      <c r="U28" s="15"/>
      <c r="V28" s="23"/>
    </row>
    <row r="29" spans="1:22" s="11" customFormat="1" ht="15.75">
      <c r="A29" s="24">
        <v>2</v>
      </c>
      <c r="B29" s="29" t="s">
        <v>57</v>
      </c>
      <c r="C29" s="24">
        <v>1975</v>
      </c>
      <c r="D29" s="24"/>
      <c r="E29" s="39" t="s">
        <v>40</v>
      </c>
      <c r="F29" s="24">
        <v>116.8</v>
      </c>
      <c r="G29" s="25">
        <f>500/(-216.0475144+16.2606339*F29-0.002388645*POWER(F29,2)-0.00113732*POWER(F29,3)+0.00000701863*POWER(F29,4)-0.00000001291*POWER(F29,5))</f>
        <v>0.5787070639043799</v>
      </c>
      <c r="H29" s="26"/>
      <c r="I29" s="58">
        <v>200</v>
      </c>
      <c r="J29" s="59" t="s">
        <v>76</v>
      </c>
      <c r="K29" s="59" t="s">
        <v>65</v>
      </c>
      <c r="L29" s="27">
        <f t="shared" si="0"/>
        <v>200</v>
      </c>
      <c r="M29" s="28">
        <f>G29*L29</f>
        <v>115.74141278087598</v>
      </c>
      <c r="N29" s="24">
        <v>1</v>
      </c>
      <c r="O29" s="24">
        <v>12</v>
      </c>
      <c r="P29" s="24"/>
      <c r="Q29" s="15"/>
      <c r="R29" s="15"/>
      <c r="S29" s="15"/>
      <c r="T29" s="15"/>
      <c r="U29" s="15"/>
      <c r="V29" s="23"/>
    </row>
    <row r="30" spans="1:16" ht="15.75">
      <c r="A30" s="68" t="s">
        <v>51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22" s="11" customFormat="1" ht="15.75">
      <c r="A31" s="24">
        <v>1</v>
      </c>
      <c r="B31" s="29" t="s">
        <v>59</v>
      </c>
      <c r="C31" s="40">
        <v>1991</v>
      </c>
      <c r="D31" s="40"/>
      <c r="E31" s="37" t="s">
        <v>38</v>
      </c>
      <c r="F31" s="24">
        <v>73.55</v>
      </c>
      <c r="G31" s="25">
        <f>500/(594.31747775582-27.23842536447*F7+0.82112226871*POWER(F7,2)-0.00930733913*POWER(F7,3)+0.00004731582*POWER(F7,4)-0.00000009054*POWER(F7,5))</f>
        <v>1.1660084372914388</v>
      </c>
      <c r="H31" s="26"/>
      <c r="I31" s="58">
        <v>70</v>
      </c>
      <c r="J31" s="59" t="s">
        <v>74</v>
      </c>
      <c r="K31" s="58">
        <v>75</v>
      </c>
      <c r="L31" s="27">
        <f t="shared" si="0"/>
        <v>75</v>
      </c>
      <c r="M31" s="28">
        <f>G31*L31</f>
        <v>87.4506327968579</v>
      </c>
      <c r="N31" s="40">
        <v>2</v>
      </c>
      <c r="O31" s="40">
        <v>9</v>
      </c>
      <c r="P31" s="24"/>
      <c r="Q31" s="15"/>
      <c r="R31" s="15"/>
      <c r="S31" s="15"/>
      <c r="T31" s="15"/>
      <c r="U31" s="15"/>
      <c r="V31" s="23"/>
    </row>
    <row r="32" spans="1:16" s="15" customFormat="1" ht="15.75">
      <c r="A32" s="30">
        <v>2</v>
      </c>
      <c r="B32" s="42" t="s">
        <v>60</v>
      </c>
      <c r="C32" s="41">
        <v>1979</v>
      </c>
      <c r="D32" s="41"/>
      <c r="E32" s="43" t="s">
        <v>38</v>
      </c>
      <c r="F32" s="30">
        <v>56.65</v>
      </c>
      <c r="G32" s="25">
        <f>500/(594.31747775582-27.23842536447*F8+0.82112226871*POWER(F8,2)-0.00930733913*POWER(F8,3)+0.00004731582*POWER(F8,4)-0.00000009054*POWER(F8,5))</f>
        <v>0.8413011878567517</v>
      </c>
      <c r="H32" s="34"/>
      <c r="I32" s="61" t="s">
        <v>72</v>
      </c>
      <c r="J32" s="61" t="s">
        <v>65</v>
      </c>
      <c r="K32" s="61" t="s">
        <v>65</v>
      </c>
      <c r="L32" s="27">
        <f t="shared" si="0"/>
        <v>0</v>
      </c>
      <c r="M32" s="28">
        <f>G32*L32</f>
        <v>0</v>
      </c>
      <c r="N32" s="41"/>
      <c r="O32" s="41"/>
      <c r="P32" s="24"/>
    </row>
    <row r="33" spans="1:16" s="15" customFormat="1" ht="15.75">
      <c r="A33" s="44">
        <v>3</v>
      </c>
      <c r="B33" s="45" t="s">
        <v>61</v>
      </c>
      <c r="C33" s="46">
        <v>1983</v>
      </c>
      <c r="D33" s="46"/>
      <c r="E33" s="47" t="s">
        <v>38</v>
      </c>
      <c r="F33" s="44">
        <v>75.7</v>
      </c>
      <c r="G33" s="25">
        <f>500/(594.31747775582-27.23842536447*F9+0.82112226871*POWER(F9,2)-0.00930733913*POWER(F9,3)+0.00004731582*POWER(F9,4)-0.00000009054*POWER(F9,5))</f>
        <v>1.0012959939943713</v>
      </c>
      <c r="H33" s="48"/>
      <c r="I33" s="63" t="s">
        <v>73</v>
      </c>
      <c r="J33" s="64">
        <v>120</v>
      </c>
      <c r="K33" s="63" t="s">
        <v>69</v>
      </c>
      <c r="L33" s="27">
        <f t="shared" si="0"/>
        <v>120</v>
      </c>
      <c r="M33" s="28">
        <f>G33*L33</f>
        <v>120.15551927932455</v>
      </c>
      <c r="N33" s="46">
        <v>1</v>
      </c>
      <c r="O33" s="46">
        <v>12</v>
      </c>
      <c r="P33" s="49"/>
    </row>
    <row r="34" spans="1:16" s="15" customFormat="1" ht="15.75">
      <c r="A34" s="68" t="s">
        <v>58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</row>
    <row r="35" spans="1:16" ht="15">
      <c r="A35" s="44">
        <v>1</v>
      </c>
      <c r="B35" s="51" t="s">
        <v>55</v>
      </c>
      <c r="C35" s="46">
        <v>1997</v>
      </c>
      <c r="D35" s="46"/>
      <c r="E35" s="52" t="s">
        <v>40</v>
      </c>
      <c r="F35" s="44">
        <v>101.35</v>
      </c>
      <c r="G35" s="53">
        <f>500/(-216.0475144+16.2606339*F35-0.002388645*POWER(F35,2)-0.00113732*POWER(F35,3)+0.00000701863*POWER(F35,4)-0.00000001291*POWER(F35,5))</f>
        <v>0.6053919647532081</v>
      </c>
      <c r="H35" s="48"/>
      <c r="I35" s="64">
        <v>270</v>
      </c>
      <c r="J35" s="64">
        <v>280</v>
      </c>
      <c r="K35" s="65" t="s">
        <v>65</v>
      </c>
      <c r="L35" s="54">
        <f t="shared" si="0"/>
        <v>280</v>
      </c>
      <c r="M35" s="55">
        <f>G35*L35</f>
        <v>169.50975013089828</v>
      </c>
      <c r="N35" s="46">
        <v>1</v>
      </c>
      <c r="O35" s="46">
        <v>12</v>
      </c>
      <c r="P35" s="44"/>
    </row>
    <row r="36" spans="1:16" ht="15.75">
      <c r="A36" s="24">
        <v>2</v>
      </c>
      <c r="B36" s="36" t="s">
        <v>41</v>
      </c>
      <c r="C36" s="24">
        <v>1981</v>
      </c>
      <c r="D36" s="24"/>
      <c r="E36" s="29" t="s">
        <v>40</v>
      </c>
      <c r="F36" s="24">
        <v>70.2</v>
      </c>
      <c r="G36" s="25">
        <f>500/(-216.0475144+16.2606339*F36-0.002388645*POWER(F36,2)-0.00113732*POWER(F36,3)+0.00000701863*POWER(F36,4)-0.00000001291*POWER(F36,5))</f>
        <v>0.7477580238700994</v>
      </c>
      <c r="H36" s="26"/>
      <c r="I36" s="58">
        <v>160</v>
      </c>
      <c r="J36" s="58">
        <v>165</v>
      </c>
      <c r="K36" s="58">
        <v>170</v>
      </c>
      <c r="L36" s="27">
        <f>MAX(I36,J36,K36)</f>
        <v>170</v>
      </c>
      <c r="M36" s="28">
        <f>G36*L36</f>
        <v>127.1188640579169</v>
      </c>
      <c r="N36" s="24">
        <v>2</v>
      </c>
      <c r="O36" s="24">
        <v>9</v>
      </c>
      <c r="P36" s="24"/>
    </row>
    <row r="38" spans="1:12" ht="15">
      <c r="A38" s="72" t="s">
        <v>22</v>
      </c>
      <c r="B38" s="72"/>
      <c r="C38" s="72"/>
      <c r="D38" s="72"/>
      <c r="F38" s="72" t="s">
        <v>21</v>
      </c>
      <c r="G38" s="72"/>
      <c r="H38" s="72"/>
      <c r="I38" s="72"/>
      <c r="J38" s="72"/>
      <c r="K38" s="72"/>
      <c r="L38" s="72"/>
    </row>
    <row r="39" spans="1:12" ht="15">
      <c r="A39" s="9" t="s">
        <v>14</v>
      </c>
      <c r="B39" s="12" t="s">
        <v>18</v>
      </c>
      <c r="C39" s="9" t="s">
        <v>20</v>
      </c>
      <c r="D39" s="9" t="s">
        <v>19</v>
      </c>
      <c r="F39" s="1" t="s">
        <v>14</v>
      </c>
      <c r="G39" s="72" t="s">
        <v>18</v>
      </c>
      <c r="H39" s="72"/>
      <c r="I39" s="72"/>
      <c r="J39" s="72"/>
      <c r="K39" s="1" t="s">
        <v>20</v>
      </c>
      <c r="L39" s="1" t="s">
        <v>19</v>
      </c>
    </row>
    <row r="40" spans="1:12" ht="15">
      <c r="A40" s="9">
        <v>1</v>
      </c>
      <c r="B40" s="13" t="s">
        <v>55</v>
      </c>
      <c r="C40" s="9">
        <v>101.35</v>
      </c>
      <c r="D40" s="11">
        <v>121.09</v>
      </c>
      <c r="F40" s="1">
        <v>1</v>
      </c>
      <c r="G40" s="72" t="s">
        <v>6</v>
      </c>
      <c r="H40" s="72"/>
      <c r="I40" s="72"/>
      <c r="J40" s="72"/>
      <c r="K40" s="24">
        <v>69.35</v>
      </c>
      <c r="L40" s="11">
        <v>70.09</v>
      </c>
    </row>
    <row r="41" spans="1:12" ht="15">
      <c r="A41" s="9">
        <v>2</v>
      </c>
      <c r="B41" s="13" t="s">
        <v>57</v>
      </c>
      <c r="C41" s="9">
        <v>116.8</v>
      </c>
      <c r="D41" s="11">
        <v>115.7</v>
      </c>
      <c r="F41" s="1">
        <v>2</v>
      </c>
      <c r="G41" s="72" t="s">
        <v>35</v>
      </c>
      <c r="H41" s="72" t="s">
        <v>35</v>
      </c>
      <c r="I41" s="72" t="s">
        <v>35</v>
      </c>
      <c r="J41" s="72" t="s">
        <v>35</v>
      </c>
      <c r="K41" s="9">
        <v>56.65</v>
      </c>
      <c r="L41" s="11">
        <v>61.2</v>
      </c>
    </row>
    <row r="42" spans="1:12" ht="15">
      <c r="A42" s="9">
        <v>3</v>
      </c>
      <c r="B42" s="13" t="s">
        <v>25</v>
      </c>
      <c r="C42" s="9">
        <v>114.05</v>
      </c>
      <c r="D42" s="11">
        <v>104.8</v>
      </c>
      <c r="F42" s="1">
        <v>3</v>
      </c>
      <c r="G42" s="72" t="s">
        <v>17</v>
      </c>
      <c r="H42" s="72" t="s">
        <v>17</v>
      </c>
      <c r="I42" s="72" t="s">
        <v>17</v>
      </c>
      <c r="J42" s="72" t="s">
        <v>17</v>
      </c>
      <c r="K42" s="21">
        <v>73.55</v>
      </c>
      <c r="L42" s="11">
        <v>60.2</v>
      </c>
    </row>
    <row r="45" spans="1:14" ht="15">
      <c r="A45" s="72" t="s">
        <v>32</v>
      </c>
      <c r="B45" s="72"/>
      <c r="C45" s="72"/>
      <c r="D45" s="72"/>
      <c r="E45" s="72"/>
      <c r="G45" s="72" t="s">
        <v>33</v>
      </c>
      <c r="H45" s="72"/>
      <c r="I45" s="72"/>
      <c r="J45" s="72"/>
      <c r="K45" s="72"/>
      <c r="L45" s="72"/>
      <c r="M45" s="72"/>
      <c r="N45" s="72"/>
    </row>
    <row r="46" spans="1:14" ht="15">
      <c r="A46" s="9" t="s">
        <v>14</v>
      </c>
      <c r="B46" s="13" t="s">
        <v>5</v>
      </c>
      <c r="C46" s="72" t="s">
        <v>15</v>
      </c>
      <c r="D46" s="72"/>
      <c r="E46" s="72"/>
      <c r="G46" s="72" t="s">
        <v>62</v>
      </c>
      <c r="H46" s="72"/>
      <c r="I46" s="72"/>
      <c r="J46" s="72"/>
      <c r="K46" s="72"/>
      <c r="L46" s="72"/>
      <c r="M46" s="72"/>
      <c r="N46" s="72"/>
    </row>
    <row r="47" spans="1:14" ht="15">
      <c r="A47" s="9">
        <v>1</v>
      </c>
      <c r="B47" s="13" t="s">
        <v>38</v>
      </c>
      <c r="C47" s="72">
        <v>21</v>
      </c>
      <c r="D47" s="72"/>
      <c r="E47" s="72"/>
      <c r="G47" s="72" t="s">
        <v>28</v>
      </c>
      <c r="H47" s="72"/>
      <c r="I47" s="72"/>
      <c r="J47" s="72"/>
      <c r="K47" s="72"/>
      <c r="L47" s="72"/>
      <c r="M47" s="72"/>
      <c r="N47" s="72"/>
    </row>
    <row r="48" spans="1:14" ht="15">
      <c r="A48" s="9">
        <v>2</v>
      </c>
      <c r="B48" s="13" t="s">
        <v>37</v>
      </c>
      <c r="C48" s="72">
        <v>17</v>
      </c>
      <c r="D48" s="72"/>
      <c r="E48" s="72"/>
      <c r="G48" s="72" t="s">
        <v>78</v>
      </c>
      <c r="H48" s="72"/>
      <c r="I48" s="72"/>
      <c r="J48" s="72"/>
      <c r="K48" s="72"/>
      <c r="L48" s="72"/>
      <c r="M48" s="72"/>
      <c r="N48" s="72"/>
    </row>
    <row r="49" spans="1:14" ht="15">
      <c r="A49" s="9">
        <v>3</v>
      </c>
      <c r="B49" s="13" t="s">
        <v>40</v>
      </c>
      <c r="C49" s="72">
        <v>12</v>
      </c>
      <c r="D49" s="72"/>
      <c r="E49" s="72"/>
      <c r="G49" s="72" t="s">
        <v>29</v>
      </c>
      <c r="H49" s="72"/>
      <c r="I49" s="72"/>
      <c r="J49" s="72"/>
      <c r="K49" s="72"/>
      <c r="L49" s="72"/>
      <c r="M49" s="72"/>
      <c r="N49" s="72"/>
    </row>
    <row r="50" spans="7:14" ht="15">
      <c r="G50" s="72" t="s">
        <v>63</v>
      </c>
      <c r="H50" s="72"/>
      <c r="I50" s="72"/>
      <c r="J50" s="72"/>
      <c r="K50" s="72"/>
      <c r="L50" s="72"/>
      <c r="M50" s="72"/>
      <c r="N50" s="72"/>
    </row>
    <row r="51" spans="1:14" ht="15">
      <c r="A51" s="72" t="s">
        <v>77</v>
      </c>
      <c r="B51" s="72"/>
      <c r="C51" s="72"/>
      <c r="D51" s="72"/>
      <c r="E51" s="72"/>
      <c r="G51" s="89" t="s">
        <v>64</v>
      </c>
      <c r="H51" s="90"/>
      <c r="I51" s="90"/>
      <c r="J51" s="90"/>
      <c r="K51" s="90"/>
      <c r="L51" s="90"/>
      <c r="M51" s="90"/>
      <c r="N51" s="91"/>
    </row>
    <row r="52" spans="1:5" ht="15">
      <c r="A52" s="50" t="s">
        <v>14</v>
      </c>
      <c r="B52" s="13" t="s">
        <v>5</v>
      </c>
      <c r="C52" s="72" t="s">
        <v>15</v>
      </c>
      <c r="D52" s="72"/>
      <c r="E52" s="72"/>
    </row>
    <row r="53" spans="1:5" ht="15">
      <c r="A53" s="50">
        <v>1</v>
      </c>
      <c r="B53" s="13" t="s">
        <v>40</v>
      </c>
      <c r="C53" s="72">
        <v>69</v>
      </c>
      <c r="D53" s="72"/>
      <c r="E53" s="72"/>
    </row>
    <row r="54" spans="1:5" ht="15">
      <c r="A54" s="50">
        <v>2</v>
      </c>
      <c r="B54" s="13" t="s">
        <v>7</v>
      </c>
      <c r="C54" s="72">
        <v>16</v>
      </c>
      <c r="D54" s="72"/>
      <c r="E54" s="72"/>
    </row>
    <row r="55" spans="1:5" ht="15">
      <c r="A55" s="50">
        <v>3</v>
      </c>
      <c r="B55" s="13" t="s">
        <v>37</v>
      </c>
      <c r="C55" s="96">
        <v>8</v>
      </c>
      <c r="D55" s="97"/>
      <c r="E55" s="98"/>
    </row>
  </sheetData>
  <sheetProtection/>
  <mergeCells count="46">
    <mergeCell ref="C55:E55"/>
    <mergeCell ref="G49:N49"/>
    <mergeCell ref="A51:E51"/>
    <mergeCell ref="C52:E52"/>
    <mergeCell ref="C53:E53"/>
    <mergeCell ref="C54:E54"/>
    <mergeCell ref="L2:L3"/>
    <mergeCell ref="G51:N51"/>
    <mergeCell ref="A30:P30"/>
    <mergeCell ref="A27:P27"/>
    <mergeCell ref="A24:P24"/>
    <mergeCell ref="A21:P21"/>
    <mergeCell ref="A20:P20"/>
    <mergeCell ref="G50:N50"/>
    <mergeCell ref="C49:E49"/>
    <mergeCell ref="G48:N48"/>
    <mergeCell ref="C48:E48"/>
    <mergeCell ref="A45:E45"/>
    <mergeCell ref="G45:N45"/>
    <mergeCell ref="G46:N46"/>
    <mergeCell ref="G47:N47"/>
    <mergeCell ref="A1:P1"/>
    <mergeCell ref="A8:P8"/>
    <mergeCell ref="A4:P4"/>
    <mergeCell ref="A2:A3"/>
    <mergeCell ref="B2:B3"/>
    <mergeCell ref="A34:P34"/>
    <mergeCell ref="N2:N3"/>
    <mergeCell ref="M2:M3"/>
    <mergeCell ref="G41:J41"/>
    <mergeCell ref="C46:E46"/>
    <mergeCell ref="C47:E47"/>
    <mergeCell ref="A5:P5"/>
    <mergeCell ref="P2:P3"/>
    <mergeCell ref="G2:G3"/>
    <mergeCell ref="I2:K2"/>
    <mergeCell ref="C2:C3"/>
    <mergeCell ref="D2:D3"/>
    <mergeCell ref="E2:E3"/>
    <mergeCell ref="A15:P15"/>
    <mergeCell ref="A11:P11"/>
    <mergeCell ref="G42:J42"/>
    <mergeCell ref="A38:D38"/>
    <mergeCell ref="G39:J39"/>
    <mergeCell ref="F38:L38"/>
    <mergeCell ref="G40:J40"/>
  </mergeCells>
  <printOptions/>
  <pageMargins left="0.7086614173228347" right="0.7086614173228347" top="0.7480314960629921" bottom="0.7480314960629921" header="0.31496062992125984" footer="0.31496062992125984"/>
  <pageSetup fitToHeight="3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2016-06-06T09:44:14Z</dcterms:modified>
  <cp:category/>
  <cp:version/>
  <cp:contentType/>
  <cp:contentStatus/>
</cp:coreProperties>
</file>