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60" activeTab="0"/>
  </bookViews>
  <sheets>
    <sheet name="22.10.16" sheetId="1" r:id="rId1"/>
    <sheet name="Лист1" sheetId="2" r:id="rId2"/>
  </sheets>
  <definedNames>
    <definedName name="_xlnm.Print_Area" localSheetId="0">'22.10.16'!$A$3:$L$61</definedName>
  </definedNames>
  <calcPr fullCalcOnLoad="1"/>
</workbook>
</file>

<file path=xl/sharedStrings.xml><?xml version="1.0" encoding="utf-8"?>
<sst xmlns="http://schemas.openxmlformats.org/spreadsheetml/2006/main" count="305" uniqueCount="146">
  <si>
    <t>№</t>
  </si>
  <si>
    <t>Фамилия, имя</t>
  </si>
  <si>
    <t>Год рожд.</t>
  </si>
  <si>
    <t>Команда</t>
  </si>
  <si>
    <t>Демченкова Елена</t>
  </si>
  <si>
    <t>Соколов Сергей</t>
  </si>
  <si>
    <t xml:space="preserve">Собств. </t>
  </si>
  <si>
    <t>вес</t>
  </si>
  <si>
    <t>Коэфф.</t>
  </si>
  <si>
    <t>Жим лежа</t>
  </si>
  <si>
    <t>Место</t>
  </si>
  <si>
    <t>Максимова Татьяна</t>
  </si>
  <si>
    <t>Фамилия Имя</t>
  </si>
  <si>
    <t>Коэф.-т</t>
  </si>
  <si>
    <t>Собств. вес</t>
  </si>
  <si>
    <t>Михайлов Сергей</t>
  </si>
  <si>
    <t>Пашина Анна</t>
  </si>
  <si>
    <t>Планка</t>
  </si>
  <si>
    <t>Женщины ЭК</t>
  </si>
  <si>
    <t>Павлусенко Иван</t>
  </si>
  <si>
    <t>Мужчины ЭК</t>
  </si>
  <si>
    <t xml:space="preserve">Максимова Татьяна </t>
  </si>
  <si>
    <t xml:space="preserve">Федотова Юлия </t>
  </si>
  <si>
    <t>Иванова Анастасия</t>
  </si>
  <si>
    <t>Дмитренко Виктория</t>
  </si>
  <si>
    <t>Мастер</t>
  </si>
  <si>
    <t>Девушки Абс.</t>
  </si>
  <si>
    <t>Женщины до 63 кг</t>
  </si>
  <si>
    <t>Чарыева Мая</t>
  </si>
  <si>
    <t>Сычева Надежда</t>
  </si>
  <si>
    <t>Удачная Дарья</t>
  </si>
  <si>
    <t>«Школа Пауэрлифтинга»</t>
  </si>
  <si>
    <t>«Планка»</t>
  </si>
  <si>
    <t>«Энерджи»</t>
  </si>
  <si>
    <t>СК" Витязь" г. Печоры</t>
  </si>
  <si>
    <t>Женщины свыше 63 кг</t>
  </si>
  <si>
    <t>Лебедева Мария</t>
  </si>
  <si>
    <t>«Боди Фитнес Стайл»</t>
  </si>
  <si>
    <t>Юноши Абс.</t>
  </si>
  <si>
    <t>Буханцов Владимир</t>
  </si>
  <si>
    <t>Маевский Николай</t>
  </si>
  <si>
    <t>«Мастер»</t>
  </si>
  <si>
    <t>Мужчины до 83 кг</t>
  </si>
  <si>
    <t>Нищик Евгений</t>
  </si>
  <si>
    <t>Алекминский Андрей</t>
  </si>
  <si>
    <t>Ошурков Илья</t>
  </si>
  <si>
    <t>Птичкин Андрей</t>
  </si>
  <si>
    <t>Васильев Василий</t>
  </si>
  <si>
    <t>Малаховский Андрей</t>
  </si>
  <si>
    <t>Филимонов Сергей</t>
  </si>
  <si>
    <t>Ткачев Артем</t>
  </si>
  <si>
    <t>Оборин Владислав</t>
  </si>
  <si>
    <t>"Титан", В. Новгород</t>
  </si>
  <si>
    <t>Ветераны Абс.</t>
  </si>
  <si>
    <t>Слепухин Андрей</t>
  </si>
  <si>
    <t xml:space="preserve">Никитин Никита </t>
  </si>
  <si>
    <t>Прокуденков Александр</t>
  </si>
  <si>
    <t>Ледовый</t>
  </si>
  <si>
    <t>Самсонов Эрнест</t>
  </si>
  <si>
    <t>лично</t>
  </si>
  <si>
    <t>Фролович Алексей</t>
  </si>
  <si>
    <t>Бойков Станислав</t>
  </si>
  <si>
    <t>Мужчины 105 +кг.</t>
  </si>
  <si>
    <t>Мужчины до 105 кг.</t>
  </si>
  <si>
    <t>52,5х</t>
  </si>
  <si>
    <t>62,5х</t>
  </si>
  <si>
    <t>72,5х</t>
  </si>
  <si>
    <t>57,5х</t>
  </si>
  <si>
    <t>70х</t>
  </si>
  <si>
    <t>135х</t>
  </si>
  <si>
    <t>195х</t>
  </si>
  <si>
    <t>115х</t>
  </si>
  <si>
    <t>160х</t>
  </si>
  <si>
    <t>205х</t>
  </si>
  <si>
    <t>137,5х</t>
  </si>
  <si>
    <t>162,5х</t>
  </si>
  <si>
    <t>202,5х</t>
  </si>
  <si>
    <t>185х</t>
  </si>
  <si>
    <t>260х</t>
  </si>
  <si>
    <t>75х</t>
  </si>
  <si>
    <t>122,5х</t>
  </si>
  <si>
    <t>170х</t>
  </si>
  <si>
    <t>190х</t>
  </si>
  <si>
    <t>192,5х</t>
  </si>
  <si>
    <t>200х</t>
  </si>
  <si>
    <t>210х</t>
  </si>
  <si>
    <t>235х</t>
  </si>
  <si>
    <t>270х</t>
  </si>
  <si>
    <t>Главный секретарь соревнований - Музыченко А.</t>
  </si>
  <si>
    <t>Старший судья на помосте - Мерзляков Е.</t>
  </si>
  <si>
    <t xml:space="preserve">Боковые судьи: Никндров А., Лютсепп С. </t>
  </si>
  <si>
    <t>Главный судья соревнований - Федотов Т.</t>
  </si>
  <si>
    <t>Секретарь, судья-информатор - Музыченко А.</t>
  </si>
  <si>
    <t>Женщины абсолютное первенство ЭК</t>
  </si>
  <si>
    <t>Женщины абсолютное первенство БЭ</t>
  </si>
  <si>
    <t>Мужчины абсолютное первенство БЭ</t>
  </si>
  <si>
    <t>Рез-т</t>
  </si>
  <si>
    <t>Протокол Чемпионата и первенства г. Пскова по жиму штанги лежа "22" октября 2016 г.</t>
  </si>
  <si>
    <t>Ибрагимова Оксана</t>
  </si>
  <si>
    <t>Федотова Юлия</t>
  </si>
  <si>
    <t>Женщины абс.</t>
  </si>
  <si>
    <t>Минкин Александр</t>
  </si>
  <si>
    <t>Великий Новгород</t>
  </si>
  <si>
    <t>Юноши св. 83 кг.</t>
  </si>
  <si>
    <t>Васильев Дмитрий</t>
  </si>
  <si>
    <t>Юниоры абс.</t>
  </si>
  <si>
    <t>Никитин Никита</t>
  </si>
  <si>
    <t>Иванов Александр</t>
  </si>
  <si>
    <t>Лично</t>
  </si>
  <si>
    <t>Федотов Тимур</t>
  </si>
  <si>
    <t>Мужчины св. 105 кг.</t>
  </si>
  <si>
    <t>Никандров Андрей</t>
  </si>
  <si>
    <t>Цецерский Дмитрий</t>
  </si>
  <si>
    <t>1 ПОТОК</t>
  </si>
  <si>
    <t>2 ПОТОК</t>
  </si>
  <si>
    <t>Мужчины абсолютное первенство ЭК</t>
  </si>
  <si>
    <t>Ветераны абсолютное первенство БЭ</t>
  </si>
  <si>
    <t>Мешалкин Алексей</t>
  </si>
  <si>
    <t>Юноши до 83 кг</t>
  </si>
  <si>
    <t>Гришмановский Роман</t>
  </si>
  <si>
    <t>65х</t>
  </si>
  <si>
    <t>87,5х</t>
  </si>
  <si>
    <t>145х</t>
  </si>
  <si>
    <t>150х</t>
  </si>
  <si>
    <t>130х</t>
  </si>
  <si>
    <t>Андрианов Алексей</t>
  </si>
  <si>
    <t>220х</t>
  </si>
  <si>
    <t>230х</t>
  </si>
  <si>
    <t>240х</t>
  </si>
  <si>
    <t>140х</t>
  </si>
  <si>
    <t>152,5х</t>
  </si>
  <si>
    <t>175х</t>
  </si>
  <si>
    <t>177,5х</t>
  </si>
  <si>
    <t>180х</t>
  </si>
  <si>
    <t>212,5х</t>
  </si>
  <si>
    <t>250х</t>
  </si>
  <si>
    <t>Коэф.</t>
  </si>
  <si>
    <t xml:space="preserve">Главный судья соревнований - Мерзляков Е. </t>
  </si>
  <si>
    <t xml:space="preserve">Главный секретарь соревнований - Чарыева М. </t>
  </si>
  <si>
    <t xml:space="preserve">Старший судья на помосте - Мерзляков Е. </t>
  </si>
  <si>
    <t>Боковые судьи - Васильев С., Лютсеп С.</t>
  </si>
  <si>
    <t>Секретарь, судья-информатор - Чарые ва М.</t>
  </si>
  <si>
    <t>Юноши абсолютное первенство БЭ</t>
  </si>
  <si>
    <t>Юниоры абсолютное первенство БЭ</t>
  </si>
  <si>
    <t xml:space="preserve">Итоговый протокол Открытого турнира по жиму штанги лежа </t>
  </si>
  <si>
    <t>"Супержим 2016", "24" декабря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</si>
</sst>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104775</xdr:rowOff>
    </xdr:from>
    <xdr:to>
      <xdr:col>11</xdr:col>
      <xdr:colOff>600075</xdr:colOff>
      <xdr:row>0</xdr:row>
      <xdr:rowOff>1009650</xdr:rowOff>
    </xdr:to>
    <xdr:pic>
      <xdr:nvPicPr>
        <xdr:cNvPr id="1" name="Рисунок 1" descr="a_117d676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4775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114300</xdr:rowOff>
    </xdr:from>
    <xdr:to>
      <xdr:col>1</xdr:col>
      <xdr:colOff>847725</xdr:colOff>
      <xdr:row>0</xdr:row>
      <xdr:rowOff>1066800</xdr:rowOff>
    </xdr:to>
    <xdr:pic>
      <xdr:nvPicPr>
        <xdr:cNvPr id="2" name="Рисунок 2" descr="pskov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W73"/>
  <sheetViews>
    <sheetView tabSelected="1" workbookViewId="0" topLeftCell="A7">
      <selection activeCell="I12" sqref="I12"/>
    </sheetView>
  </sheetViews>
  <sheetFormatPr defaultColWidth="9.140625" defaultRowHeight="15"/>
  <cols>
    <col min="1" max="1" width="6.421875" style="24" customWidth="1"/>
    <col min="2" max="2" width="23.421875" style="18" bestFit="1" customWidth="1"/>
    <col min="3" max="3" width="7.8515625" style="20" customWidth="1"/>
    <col min="4" max="4" width="28.140625" style="18" customWidth="1"/>
    <col min="5" max="5" width="8.57421875" style="20" customWidth="1"/>
    <col min="6" max="6" width="7.57421875" style="20" customWidth="1"/>
    <col min="7" max="7" width="9.7109375" style="9" customWidth="1"/>
    <col min="8" max="8" width="9.421875" style="9" customWidth="1"/>
    <col min="9" max="9" width="11.57421875" style="9" customWidth="1"/>
    <col min="10" max="10" width="6.57421875" style="20" customWidth="1"/>
    <col min="11" max="11" width="9.7109375" style="19" customWidth="1"/>
    <col min="12" max="12" width="10.7109375" style="20" customWidth="1"/>
    <col min="13" max="26" width="9.140625" style="5" customWidth="1"/>
    <col min="27" max="205" width="9.00390625" style="5" customWidth="1"/>
  </cols>
  <sheetData>
    <row r="2" spans="1:12" ht="18.75">
      <c r="A2" s="68" t="s">
        <v>144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6.5" customHeight="1">
      <c r="A3" s="72" t="s">
        <v>145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6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49" t="s">
        <v>0</v>
      </c>
      <c r="B5" s="49" t="s">
        <v>1</v>
      </c>
      <c r="C5" s="47" t="s">
        <v>2</v>
      </c>
      <c r="D5" s="49" t="s">
        <v>3</v>
      </c>
      <c r="E5" s="11" t="s">
        <v>6</v>
      </c>
      <c r="F5" s="50" t="s">
        <v>8</v>
      </c>
      <c r="G5" s="43" t="s">
        <v>9</v>
      </c>
      <c r="H5" s="43"/>
      <c r="I5" s="43"/>
      <c r="J5" s="50" t="s">
        <v>96</v>
      </c>
      <c r="K5" s="46" t="s">
        <v>8</v>
      </c>
      <c r="L5" s="50" t="s">
        <v>10</v>
      </c>
    </row>
    <row r="6" spans="1:205" s="2" customFormat="1" ht="15" customHeight="1">
      <c r="A6" s="49"/>
      <c r="B6" s="49"/>
      <c r="C6" s="48"/>
      <c r="D6" s="49"/>
      <c r="E6" s="11" t="s">
        <v>7</v>
      </c>
      <c r="F6" s="50"/>
      <c r="G6" s="8">
        <v>1</v>
      </c>
      <c r="H6" s="8">
        <v>2</v>
      </c>
      <c r="I6" s="8">
        <v>3</v>
      </c>
      <c r="J6" s="50"/>
      <c r="K6" s="46"/>
      <c r="L6" s="5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205" s="2" customFormat="1" ht="15" customHeight="1">
      <c r="A7" s="51" t="s">
        <v>113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12" ht="15.75">
      <c r="A8" s="43" t="s">
        <v>100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205" s="3" customFormat="1" ht="18.75" customHeight="1">
      <c r="A9" s="7">
        <v>1</v>
      </c>
      <c r="B9" s="38" t="s">
        <v>98</v>
      </c>
      <c r="C9" s="7">
        <v>1963</v>
      </c>
      <c r="D9" s="38" t="s">
        <v>33</v>
      </c>
      <c r="E9" s="7">
        <v>52.85</v>
      </c>
      <c r="F9" s="13">
        <f>500/(594.31747775582-27.23842536447*E9+0.82112226871*POWER(E9,2)-0.00930733913*POWER(E9,3)+0.00004731582*POWER(E9,4)-0.00000009054*POWER(E9,5))</f>
        <v>1.2310721601211234</v>
      </c>
      <c r="G9" s="7">
        <v>60</v>
      </c>
      <c r="H9" s="7">
        <v>62.5</v>
      </c>
      <c r="I9" s="7" t="s">
        <v>120</v>
      </c>
      <c r="J9" s="14">
        <f>MAX(G9,H9,I9)</f>
        <v>62.5</v>
      </c>
      <c r="K9" s="15">
        <f>F9*J9</f>
        <v>76.94201000757022</v>
      </c>
      <c r="L9" s="7">
        <v>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</row>
    <row r="10" spans="1:205" s="3" customFormat="1" ht="15">
      <c r="A10" s="7">
        <v>2</v>
      </c>
      <c r="B10" s="38" t="s">
        <v>29</v>
      </c>
      <c r="C10" s="7">
        <v>1988</v>
      </c>
      <c r="D10" s="38" t="s">
        <v>33</v>
      </c>
      <c r="E10" s="7">
        <v>61.45</v>
      </c>
      <c r="F10" s="13">
        <f>500/(594.31747775582-27.23842536447*E10+0.82112226871*POWER(E10,2)-0.00930733913*POWER(E10,3)+0.00004731582*POWER(E10,4)-0.00000009054*POWER(E10,5))</f>
        <v>1.0945450297719954</v>
      </c>
      <c r="G10" s="7">
        <v>65</v>
      </c>
      <c r="H10" s="7">
        <v>67.5</v>
      </c>
      <c r="I10" s="7">
        <v>70</v>
      </c>
      <c r="J10" s="14">
        <f>MAX(G10,H10,I10)</f>
        <v>70</v>
      </c>
      <c r="K10" s="15">
        <f>F10*J10</f>
        <v>76.61815208403968</v>
      </c>
      <c r="L10" s="7">
        <v>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</row>
    <row r="11" spans="1:12" s="5" customFormat="1" ht="15">
      <c r="A11" s="7">
        <v>3</v>
      </c>
      <c r="B11" s="38" t="s">
        <v>99</v>
      </c>
      <c r="C11" s="7">
        <v>1983</v>
      </c>
      <c r="D11" s="69" t="s">
        <v>32</v>
      </c>
      <c r="E11" s="7">
        <v>74</v>
      </c>
      <c r="F11" s="13">
        <f>500/(594.31747775582-27.23842536447*E11+0.82112226871*POWER(E11,2)-0.00930733913*POWER(E11,3)+0.00004731582*POWER(E11,4)-0.00000009054*POWER(E11,5))</f>
        <v>0.9587490083625662</v>
      </c>
      <c r="G11" s="7">
        <v>82.5</v>
      </c>
      <c r="H11" s="7" t="s">
        <v>121</v>
      </c>
      <c r="I11" s="7" t="s">
        <v>121</v>
      </c>
      <c r="J11" s="14">
        <f aca="true" t="shared" si="0" ref="J11:J19">MAX(G11,H11,I11)</f>
        <v>82.5</v>
      </c>
      <c r="K11" s="15">
        <f>F11*J11</f>
        <v>79.09679318991171</v>
      </c>
      <c r="L11" s="7">
        <v>1</v>
      </c>
    </row>
    <row r="12" spans="1:12" s="5" customFormat="1" ht="15">
      <c r="A12" s="7">
        <v>4</v>
      </c>
      <c r="B12" s="38" t="s">
        <v>36</v>
      </c>
      <c r="C12" s="7">
        <v>1996</v>
      </c>
      <c r="D12" s="38" t="s">
        <v>31</v>
      </c>
      <c r="E12" s="7">
        <v>74.45</v>
      </c>
      <c r="F12" s="13">
        <f>500/(594.31747775582-27.23842536447*E12+0.82112226871*POWER(E12,2)-0.00930733913*POWER(E12,3)+0.00004731582*POWER(E12,4)-0.00000009054*POWER(E12,5))</f>
        <v>0.9550571266729369</v>
      </c>
      <c r="G12" s="7">
        <v>65</v>
      </c>
      <c r="H12" s="7">
        <v>70</v>
      </c>
      <c r="I12" s="7" t="s">
        <v>79</v>
      </c>
      <c r="J12" s="14">
        <f t="shared" si="0"/>
        <v>70</v>
      </c>
      <c r="K12" s="15">
        <f>F12*J12</f>
        <v>66.85399886710557</v>
      </c>
      <c r="L12" s="7">
        <v>5</v>
      </c>
    </row>
    <row r="13" spans="1:12" s="5" customFormat="1" ht="15">
      <c r="A13" s="7">
        <v>5</v>
      </c>
      <c r="B13" s="38" t="s">
        <v>4</v>
      </c>
      <c r="C13" s="7">
        <v>1982</v>
      </c>
      <c r="D13" s="38" t="s">
        <v>37</v>
      </c>
      <c r="E13" s="7">
        <v>68.25</v>
      </c>
      <c r="F13" s="13">
        <f>500/(594.31747775582-27.23842536447*E13+0.82112226871*POWER(E13,2)-0.00930733913*POWER(E13,3)+0.00004731582*POWER(E13,4)-0.00000009054*POWER(E13,5))</f>
        <v>1.0126126514491487</v>
      </c>
      <c r="G13" s="7">
        <v>67.5</v>
      </c>
      <c r="H13" s="7">
        <v>70</v>
      </c>
      <c r="I13" s="7" t="s">
        <v>66</v>
      </c>
      <c r="J13" s="14">
        <f t="shared" si="0"/>
        <v>70</v>
      </c>
      <c r="K13" s="15">
        <f>F13*J13</f>
        <v>70.8828856014404</v>
      </c>
      <c r="L13" s="7">
        <v>4</v>
      </c>
    </row>
    <row r="14" spans="1:12" s="5" customFormat="1" ht="15.75" customHeight="1">
      <c r="A14" s="43" t="s">
        <v>118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s="5" customFormat="1" ht="15">
      <c r="A15" s="7">
        <v>1</v>
      </c>
      <c r="B15" s="38" t="s">
        <v>101</v>
      </c>
      <c r="C15" s="7">
        <v>2001</v>
      </c>
      <c r="D15" s="38" t="s">
        <v>102</v>
      </c>
      <c r="E15" s="7">
        <v>57.5</v>
      </c>
      <c r="F15" s="13">
        <f>500/(-216.0475144+16.2606339*E15-0.002388645*POWER(E15,2)-0.00113732*POWER(E15,3)+0.00000701863*POWER(E15,4)-0.00000001291*POWER(E15,5))</f>
        <v>0.8874147751882852</v>
      </c>
      <c r="G15" s="7">
        <v>55</v>
      </c>
      <c r="H15" s="7">
        <v>60</v>
      </c>
      <c r="I15" s="7">
        <v>65</v>
      </c>
      <c r="J15" s="14">
        <f t="shared" si="0"/>
        <v>65</v>
      </c>
      <c r="K15" s="15">
        <f>F15*J15</f>
        <v>57.68196038723853</v>
      </c>
      <c r="L15" s="7">
        <v>2</v>
      </c>
    </row>
    <row r="16" spans="1:12" s="5" customFormat="1" ht="15">
      <c r="A16" s="7">
        <v>2</v>
      </c>
      <c r="B16" s="38" t="s">
        <v>39</v>
      </c>
      <c r="C16" s="7">
        <v>2000</v>
      </c>
      <c r="D16" s="38" t="s">
        <v>41</v>
      </c>
      <c r="E16" s="7">
        <v>57.8</v>
      </c>
      <c r="F16" s="13">
        <f>500/(-216.0475144+16.2606339*E16-0.002388645*POWER(E16,2)-0.00113732*POWER(E16,3)+0.00000701863*POWER(E16,4)-0.00000001291*POWER(E16,5))</f>
        <v>0.8830367224706225</v>
      </c>
      <c r="G16" s="7">
        <v>62.5</v>
      </c>
      <c r="H16" s="7" t="s">
        <v>120</v>
      </c>
      <c r="I16" s="7">
        <v>67.5</v>
      </c>
      <c r="J16" s="14">
        <f t="shared" si="0"/>
        <v>67.5</v>
      </c>
      <c r="K16" s="15">
        <f>F16*J16</f>
        <v>59.60497876676702</v>
      </c>
      <c r="L16" s="7">
        <v>1</v>
      </c>
    </row>
    <row r="17" spans="1:12" s="5" customFormat="1" ht="15">
      <c r="A17" s="45" t="s">
        <v>103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s="5" customFormat="1" ht="15">
      <c r="A18" s="7">
        <v>1</v>
      </c>
      <c r="B18" s="38" t="s">
        <v>40</v>
      </c>
      <c r="C18" s="7">
        <v>1998</v>
      </c>
      <c r="D18" s="12" t="s">
        <v>41</v>
      </c>
      <c r="E18" s="7">
        <v>90.05</v>
      </c>
      <c r="F18" s="13">
        <f>500/(-216.0475144+16.2606339*E18-0.002388645*POWER(E18,2)-0.00113732*POWER(E18,3)+0.00000701863*POWER(E18,4)-0.00000001291*POWER(E18,5))</f>
        <v>0.6382139148967739</v>
      </c>
      <c r="G18" s="7">
        <v>130</v>
      </c>
      <c r="H18" s="7">
        <v>140</v>
      </c>
      <c r="I18" s="7" t="s">
        <v>122</v>
      </c>
      <c r="J18" s="14">
        <f t="shared" si="0"/>
        <v>140</v>
      </c>
      <c r="K18" s="15">
        <f>F18*J18</f>
        <v>89.34994808554835</v>
      </c>
      <c r="L18" s="7">
        <v>1</v>
      </c>
    </row>
    <row r="19" spans="1:12" s="5" customFormat="1" ht="15">
      <c r="A19" s="7">
        <v>2</v>
      </c>
      <c r="B19" s="38" t="s">
        <v>104</v>
      </c>
      <c r="C19" s="7">
        <v>1999</v>
      </c>
      <c r="D19" s="12" t="s">
        <v>41</v>
      </c>
      <c r="E19" s="7">
        <v>124</v>
      </c>
      <c r="F19" s="13">
        <f>500/(-216.0475144+16.2606339*E19-0.002388645*POWER(E19,2)-0.00113732*POWER(E19,3)+0.00000701863*POWER(E19,4)-0.00000001291*POWER(E19,5))</f>
        <v>0.5707873048213791</v>
      </c>
      <c r="G19" s="7">
        <v>130</v>
      </c>
      <c r="H19" s="7">
        <v>140</v>
      </c>
      <c r="I19" s="7" t="s">
        <v>123</v>
      </c>
      <c r="J19" s="14">
        <f t="shared" si="0"/>
        <v>140</v>
      </c>
      <c r="K19" s="15">
        <f>F19*J19</f>
        <v>79.91022267499307</v>
      </c>
      <c r="L19" s="7">
        <v>2</v>
      </c>
    </row>
    <row r="20" spans="1:12" ht="15.75">
      <c r="A20" s="43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5">
      <c r="A21" s="7">
        <v>1</v>
      </c>
      <c r="B21" s="38" t="s">
        <v>106</v>
      </c>
      <c r="C21" s="7">
        <v>1995</v>
      </c>
      <c r="D21" s="39" t="s">
        <v>33</v>
      </c>
      <c r="E21" s="7">
        <v>114.55</v>
      </c>
      <c r="F21" s="13">
        <f>500/(-216.0475144+16.2606339*E21-0.002388645*POWER(E21,2)-0.00113732*POWER(E21,3)+0.00000701863*POWER(E21,4)-0.00000001291*POWER(E21,5))</f>
        <v>0.5816622577849754</v>
      </c>
      <c r="G21" s="7">
        <v>180</v>
      </c>
      <c r="H21" s="7">
        <v>190</v>
      </c>
      <c r="I21" s="7" t="s">
        <v>84</v>
      </c>
      <c r="J21" s="14">
        <f>MAX(G21,H21,I21)</f>
        <v>190</v>
      </c>
      <c r="K21" s="15">
        <f>F21*J21</f>
        <v>110.51582897914533</v>
      </c>
      <c r="L21" s="7">
        <v>1</v>
      </c>
    </row>
    <row r="22" spans="1:12" ht="15">
      <c r="A22" s="7">
        <v>2</v>
      </c>
      <c r="B22" s="38" t="s">
        <v>107</v>
      </c>
      <c r="C22" s="7">
        <v>1993</v>
      </c>
      <c r="D22" s="39" t="s">
        <v>108</v>
      </c>
      <c r="E22" s="7">
        <v>85.65</v>
      </c>
      <c r="F22" s="13">
        <f>500/(-216.0475144+16.2606339*E22-0.002388645*POWER(E22,2)-0.00113732*POWER(E22,3)+0.00000701863*POWER(E22,4)-0.00000001291*POWER(E22,5))</f>
        <v>0.655517158764235</v>
      </c>
      <c r="G22" s="7" t="s">
        <v>124</v>
      </c>
      <c r="H22" s="7">
        <v>130</v>
      </c>
      <c r="I22" s="7" t="s">
        <v>129</v>
      </c>
      <c r="J22" s="14">
        <f>MAX(G22,H22,I22)</f>
        <v>130</v>
      </c>
      <c r="K22" s="15">
        <f>F22*J22</f>
        <v>85.21723063935055</v>
      </c>
      <c r="L22" s="7">
        <v>2</v>
      </c>
    </row>
    <row r="23" spans="1:12" ht="18.75">
      <c r="A23" s="54" t="s">
        <v>114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1:12" ht="15">
      <c r="A24" s="45" t="s">
        <v>42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 s="7">
        <v>1</v>
      </c>
      <c r="B25" s="12" t="s">
        <v>5</v>
      </c>
      <c r="C25" s="7">
        <v>1987</v>
      </c>
      <c r="D25" s="16" t="s">
        <v>33</v>
      </c>
      <c r="E25" s="7">
        <v>77</v>
      </c>
      <c r="F25" s="13">
        <f>500/(-216.0475144+16.2606339*E25-0.002388645*POWER(E25,2)-0.00113732*POWER(E25,3)+0.00000701863*POWER(E25,4)-0.00000001291*POWER(E25,5))</f>
        <v>0.6998718409027106</v>
      </c>
      <c r="G25" s="7">
        <v>145</v>
      </c>
      <c r="H25" s="7">
        <v>150</v>
      </c>
      <c r="I25" s="7" t="s">
        <v>130</v>
      </c>
      <c r="J25" s="14">
        <f>MAX(G25,H25,I25)</f>
        <v>150</v>
      </c>
      <c r="K25" s="15">
        <f>F25*J25</f>
        <v>104.98077613540659</v>
      </c>
      <c r="L25" s="7">
        <v>2</v>
      </c>
    </row>
    <row r="26" spans="1:12" ht="15">
      <c r="A26" s="7">
        <v>2</v>
      </c>
      <c r="B26" s="12" t="s">
        <v>125</v>
      </c>
      <c r="C26" s="7">
        <v>1983</v>
      </c>
      <c r="D26" s="12" t="s">
        <v>102</v>
      </c>
      <c r="E26" s="7">
        <v>81.1</v>
      </c>
      <c r="F26" s="13">
        <f>500/(-216.0475144+16.2606339*E26-0.002388645*POWER(E26,2)-0.00113732*POWER(E26,3)+0.00000701863*POWER(E26,4)-0.00000001291*POWER(E26,5))</f>
        <v>0.6769103301059894</v>
      </c>
      <c r="G26" s="7">
        <v>165</v>
      </c>
      <c r="H26" s="7">
        <v>172.5</v>
      </c>
      <c r="I26" s="7" t="s">
        <v>131</v>
      </c>
      <c r="J26" s="14">
        <f>MAX(G26,H26,I26)</f>
        <v>172.5</v>
      </c>
      <c r="K26" s="15">
        <f>F26*J26</f>
        <v>116.76703194328319</v>
      </c>
      <c r="L26" s="7">
        <v>1</v>
      </c>
    </row>
    <row r="27" spans="1:12" ht="15">
      <c r="A27" s="7">
        <v>3</v>
      </c>
      <c r="B27" s="12" t="s">
        <v>15</v>
      </c>
      <c r="C27" s="7">
        <v>1982</v>
      </c>
      <c r="D27" s="12" t="s">
        <v>108</v>
      </c>
      <c r="E27" s="7">
        <v>80.75</v>
      </c>
      <c r="F27" s="13">
        <f>500/(-216.0475144+16.2606339*E27-0.002388645*POWER(E27,2)-0.00113732*POWER(E27,3)+0.00000701863*POWER(E27,4)-0.00000001291*POWER(E27,5))</f>
        <v>0.6787241048041448</v>
      </c>
      <c r="G27" s="7">
        <v>135</v>
      </c>
      <c r="H27" s="7">
        <v>145</v>
      </c>
      <c r="I27" s="7" t="s">
        <v>123</v>
      </c>
      <c r="J27" s="14">
        <f>MAX(G27,H27,I27)</f>
        <v>145</v>
      </c>
      <c r="K27" s="15">
        <f>F27*J27</f>
        <v>98.414995196601</v>
      </c>
      <c r="L27" s="7">
        <v>3</v>
      </c>
    </row>
    <row r="28" spans="1:12" ht="15.75">
      <c r="A28" s="43" t="s">
        <v>63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205" s="3" customFormat="1" ht="15">
      <c r="A29" s="7">
        <v>1</v>
      </c>
      <c r="B29" s="38" t="s">
        <v>109</v>
      </c>
      <c r="C29" s="7">
        <v>1990</v>
      </c>
      <c r="D29" s="38" t="s">
        <v>31</v>
      </c>
      <c r="E29" s="7">
        <v>104.6</v>
      </c>
      <c r="F29" s="13">
        <f>500/(-216.0475144+16.2606339*E29-0.002388645*POWER(E29,2)-0.00113732*POWER(E29,3)+0.00000701863*POWER(E29,4)-0.00000001291*POWER(E29,5))</f>
        <v>0.59835853881819</v>
      </c>
      <c r="G29" s="7">
        <v>190</v>
      </c>
      <c r="H29" s="7" t="s">
        <v>84</v>
      </c>
      <c r="I29" s="7" t="s">
        <v>84</v>
      </c>
      <c r="J29" s="14">
        <f>MAX(G29,H29,I29)</f>
        <v>190</v>
      </c>
      <c r="K29" s="15">
        <f>F29*J29</f>
        <v>113.6881223754561</v>
      </c>
      <c r="L29" s="7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</row>
    <row r="30" spans="1:205" s="3" customFormat="1" ht="15">
      <c r="A30" s="7">
        <v>2</v>
      </c>
      <c r="B30" s="38" t="s">
        <v>119</v>
      </c>
      <c r="C30" s="7">
        <v>1988</v>
      </c>
      <c r="D30" s="38" t="s">
        <v>59</v>
      </c>
      <c r="E30" s="7">
        <v>100.55</v>
      </c>
      <c r="F30" s="13">
        <f>500/(-216.0475144+16.2606339*E30-0.002388645*POWER(E30,2)-0.00113732*POWER(E30,3)+0.00000701863*POWER(E30,4)-0.00000001291*POWER(E30,5))</f>
        <v>0.6072659786410317</v>
      </c>
      <c r="G30" s="7" t="s">
        <v>72</v>
      </c>
      <c r="H30" s="7">
        <v>165</v>
      </c>
      <c r="I30" s="7">
        <v>170</v>
      </c>
      <c r="J30" s="14">
        <f>MAX(G30,H30,I30)</f>
        <v>170</v>
      </c>
      <c r="K30" s="15">
        <f>F30*J30</f>
        <v>103.23521636897539</v>
      </c>
      <c r="L30" s="7">
        <v>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</row>
    <row r="31" spans="1:12" ht="15.75">
      <c r="A31" s="43" t="s">
        <v>110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.75">
      <c r="A32" s="17">
        <v>1</v>
      </c>
      <c r="B32" s="38" t="s">
        <v>111</v>
      </c>
      <c r="C32" s="17">
        <v>1990</v>
      </c>
      <c r="D32" s="38" t="s">
        <v>31</v>
      </c>
      <c r="E32" s="17">
        <v>115.85</v>
      </c>
      <c r="F32" s="13">
        <f>500/(-216.0475144+16.2606339*E32-0.002388645*POWER(E32,2)-0.00113732*POWER(E32,3)+0.00000701863*POWER(E32,4)-0.00000001291*POWER(E32,5))</f>
        <v>0.5799234469698984</v>
      </c>
      <c r="G32" s="17">
        <v>200</v>
      </c>
      <c r="H32" s="17">
        <v>210</v>
      </c>
      <c r="I32" s="17" t="s">
        <v>134</v>
      </c>
      <c r="J32" s="14">
        <f>MAX(G32,H32,I32)</f>
        <v>210</v>
      </c>
      <c r="K32" s="15">
        <f>F32*J32</f>
        <v>121.78392386367867</v>
      </c>
      <c r="L32" s="17">
        <v>1</v>
      </c>
    </row>
    <row r="33" spans="1:205" s="3" customFormat="1" ht="15">
      <c r="A33" s="7">
        <v>2</v>
      </c>
      <c r="B33" s="38" t="s">
        <v>112</v>
      </c>
      <c r="C33" s="7">
        <v>1981</v>
      </c>
      <c r="D33" s="38" t="s">
        <v>37</v>
      </c>
      <c r="E33" s="7">
        <v>107.65</v>
      </c>
      <c r="F33" s="13">
        <f>500/(-216.0475144+16.2606339*E33-0.002388645*POWER(E33,2)-0.00113732*POWER(E33,3)+0.00000701863*POWER(E33,4)-0.00000001291*POWER(E33,5))</f>
        <v>0.5925297097757584</v>
      </c>
      <c r="G33" s="7">
        <v>170</v>
      </c>
      <c r="H33" s="7">
        <v>175</v>
      </c>
      <c r="I33" s="7" t="s">
        <v>133</v>
      </c>
      <c r="J33" s="14">
        <f>MAX(G33,H33,I33)</f>
        <v>175</v>
      </c>
      <c r="K33" s="15">
        <f>F33*J33</f>
        <v>103.69269921075771</v>
      </c>
      <c r="L33" s="7">
        <v>3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</row>
    <row r="34" spans="1:205" s="3" customFormat="1" ht="15">
      <c r="A34" s="7">
        <v>3</v>
      </c>
      <c r="B34" s="38" t="s">
        <v>48</v>
      </c>
      <c r="C34" s="7">
        <v>1980</v>
      </c>
      <c r="D34" s="38" t="s">
        <v>37</v>
      </c>
      <c r="E34" s="7">
        <v>107.8</v>
      </c>
      <c r="F34" s="13">
        <f>500/(-216.0475144+16.2606339*E34-0.002388645*POWER(E34,2)-0.00113732*POWER(E34,3)+0.00000701863*POWER(E34,4)-0.00000001291*POWER(E34,5))</f>
        <v>0.5922607410099973</v>
      </c>
      <c r="G34" s="7">
        <v>180</v>
      </c>
      <c r="H34" s="7">
        <v>195</v>
      </c>
      <c r="I34" s="7" t="s">
        <v>73</v>
      </c>
      <c r="J34" s="14">
        <f>MAX(G34,H34,I34)</f>
        <v>195</v>
      </c>
      <c r="K34" s="15">
        <f>F34*J34</f>
        <v>115.49084449694946</v>
      </c>
      <c r="L34" s="7">
        <v>2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</row>
    <row r="35" spans="1:12" ht="15.75">
      <c r="A35" s="43" t="s">
        <v>53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205" s="3" customFormat="1" ht="15">
      <c r="A36" s="7">
        <v>1</v>
      </c>
      <c r="B36" s="38" t="s">
        <v>54</v>
      </c>
      <c r="C36" s="7">
        <v>1974</v>
      </c>
      <c r="D36" s="39" t="s">
        <v>33</v>
      </c>
      <c r="E36" s="7">
        <v>105</v>
      </c>
      <c r="F36" s="13">
        <f>500/(-216.0475144+16.2606339*E36-0.002388645*POWER(E36,2)-0.00113732*POWER(E36,3)+0.00000701863*POWER(E36,4)-0.00000001291*POWER(E36,5))</f>
        <v>0.5975535566529673</v>
      </c>
      <c r="G36" s="7">
        <v>160</v>
      </c>
      <c r="H36" s="7">
        <v>165</v>
      </c>
      <c r="I36" s="7">
        <v>170</v>
      </c>
      <c r="J36" s="14">
        <f>MAX(G36,H36,I36)</f>
        <v>170</v>
      </c>
      <c r="K36" s="15">
        <f>F36*J36</f>
        <v>101.58410463100444</v>
      </c>
      <c r="L36" s="7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</row>
    <row r="37" spans="1:12" s="5" customFormat="1" ht="17.25" customHeight="1">
      <c r="A37" s="7">
        <v>2</v>
      </c>
      <c r="B37" s="38" t="s">
        <v>56</v>
      </c>
      <c r="C37" s="7">
        <v>1971</v>
      </c>
      <c r="D37" s="38" t="s">
        <v>108</v>
      </c>
      <c r="E37" s="7">
        <v>94.9</v>
      </c>
      <c r="F37" s="13">
        <f>500/(-216.0475144+16.2606339*E37-0.002388645*POWER(E37,2)-0.00113732*POWER(E37,3)+0.00000701863*POWER(E37,4)-0.00000001291*POWER(E37,5))</f>
        <v>0.6223248599018626</v>
      </c>
      <c r="G37" s="7">
        <v>155</v>
      </c>
      <c r="H37" s="7">
        <v>160</v>
      </c>
      <c r="I37" s="7">
        <v>162.5</v>
      </c>
      <c r="J37" s="14">
        <f>MAX(G37,H37,I37)</f>
        <v>162.5</v>
      </c>
      <c r="K37" s="15">
        <f>F37*J37</f>
        <v>101.12778973405267</v>
      </c>
      <c r="L37" s="7">
        <v>2</v>
      </c>
    </row>
    <row r="38" spans="1:12" s="5" customFormat="1" ht="15">
      <c r="A38" s="7">
        <v>4</v>
      </c>
      <c r="B38" s="38" t="s">
        <v>117</v>
      </c>
      <c r="C38" s="7">
        <v>1968</v>
      </c>
      <c r="D38" s="38" t="s">
        <v>108</v>
      </c>
      <c r="E38" s="7">
        <v>112.6</v>
      </c>
      <c r="F38" s="13">
        <f>500/(-216.0475144+16.2606339*E38-0.002388645*POWER(E38,2)-0.00113732*POWER(E38,3)+0.00000701863*POWER(E38,4)-0.00000001291*POWER(E38,5))</f>
        <v>0.584441389554964</v>
      </c>
      <c r="G38" s="7">
        <v>130</v>
      </c>
      <c r="H38" s="7">
        <v>135</v>
      </c>
      <c r="I38" s="7">
        <v>137.5</v>
      </c>
      <c r="J38" s="14">
        <f>MAX(G38,H38,I38)</f>
        <v>137.5</v>
      </c>
      <c r="K38" s="15">
        <f>F38*J38</f>
        <v>80.36069106380755</v>
      </c>
      <c r="L38" s="7">
        <v>3</v>
      </c>
    </row>
    <row r="39" spans="1:12" ht="15.75">
      <c r="A39" s="43" t="s">
        <v>18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205" s="3" customFormat="1" ht="15">
      <c r="A40" s="7">
        <v>1</v>
      </c>
      <c r="B40" s="38" t="s">
        <v>99</v>
      </c>
      <c r="C40" s="7">
        <v>1983</v>
      </c>
      <c r="D40" s="38" t="s">
        <v>32</v>
      </c>
      <c r="E40" s="7">
        <v>74</v>
      </c>
      <c r="F40" s="13">
        <f>500/(594.31747775582-27.23842536447*E40+0.82112226871*POWER(E40,2)-0.00930733913*POWER(E40,3)+0.00004731582*POWER(E40,4)-0.00000009054*POWER(E40,5))</f>
        <v>0.9587490083625662</v>
      </c>
      <c r="G40" s="7">
        <v>110</v>
      </c>
      <c r="H40" s="7">
        <v>115</v>
      </c>
      <c r="I40" s="7">
        <v>122.5</v>
      </c>
      <c r="J40" s="14">
        <f>MAX(G40,H40,I40)</f>
        <v>122.5</v>
      </c>
      <c r="K40" s="15">
        <f>F40*J40</f>
        <v>117.44675352441435</v>
      </c>
      <c r="L40" s="7">
        <v>1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</row>
    <row r="41" spans="1:12" s="5" customFormat="1" ht="15">
      <c r="A41" s="7">
        <v>2</v>
      </c>
      <c r="B41" s="38" t="s">
        <v>36</v>
      </c>
      <c r="C41" s="7">
        <v>1996</v>
      </c>
      <c r="D41" s="38" t="s">
        <v>31</v>
      </c>
      <c r="E41" s="7">
        <v>74.45</v>
      </c>
      <c r="F41" s="13">
        <f>500/(594.31747775582-27.23842536447*E41+0.82112226871*POWER(E41,2)-0.00930733913*POWER(E41,3)+0.00004731582*POWER(E41,4)-0.00000009054*POWER(E41,5))</f>
        <v>0.9550571266729369</v>
      </c>
      <c r="G41" s="7">
        <v>90</v>
      </c>
      <c r="H41" s="7">
        <v>95</v>
      </c>
      <c r="I41" s="7">
        <v>100</v>
      </c>
      <c r="J41" s="14">
        <f>MAX(G41,H41,I41)</f>
        <v>100</v>
      </c>
      <c r="K41" s="15">
        <f>F41*J41</f>
        <v>95.50571266729368</v>
      </c>
      <c r="L41" s="7">
        <v>2</v>
      </c>
    </row>
    <row r="42" spans="1:12" s="5" customFormat="1" ht="15.75">
      <c r="A42" s="43" t="s">
        <v>20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5">
      <c r="A43" s="7">
        <v>1</v>
      </c>
      <c r="B43" s="38" t="s">
        <v>106</v>
      </c>
      <c r="C43" s="7">
        <v>1995</v>
      </c>
      <c r="D43" s="39" t="s">
        <v>33</v>
      </c>
      <c r="E43" s="7">
        <v>114.55</v>
      </c>
      <c r="F43" s="13">
        <f>500/(-216.0475144+16.2606339*E43-0.002388645*POWER(E43,2)-0.00113732*POWER(E43,3)+0.00000701863*POWER(E43,4)-0.00000001291*POWER(E43,5))</f>
        <v>0.5816622577849754</v>
      </c>
      <c r="G43" s="7" t="s">
        <v>127</v>
      </c>
      <c r="H43" s="7">
        <v>240</v>
      </c>
      <c r="I43" s="7" t="s">
        <v>135</v>
      </c>
      <c r="J43" s="14">
        <f>MAX(G43,H43,I43)</f>
        <v>240</v>
      </c>
      <c r="K43" s="15">
        <f>F43*J43</f>
        <v>139.5989418683941</v>
      </c>
      <c r="L43" s="7">
        <v>1</v>
      </c>
    </row>
    <row r="44" spans="1:12" ht="15">
      <c r="A44" s="7">
        <v>2</v>
      </c>
      <c r="B44" s="38" t="s">
        <v>48</v>
      </c>
      <c r="C44" s="7">
        <v>1980</v>
      </c>
      <c r="D44" s="38" t="s">
        <v>37</v>
      </c>
      <c r="E44" s="7">
        <v>107.8</v>
      </c>
      <c r="F44" s="13">
        <f>500/(-216.0475144+16.2606339*E44-0.002388645*POWER(E44,2)-0.00113732*POWER(E44,3)+0.00000701863*POWER(E44,4)-0.00000001291*POWER(E44,5))</f>
        <v>0.5922607410099973</v>
      </c>
      <c r="G44" s="7" t="s">
        <v>126</v>
      </c>
      <c r="H44" s="7" t="s">
        <v>128</v>
      </c>
      <c r="I44" s="7" t="s">
        <v>135</v>
      </c>
      <c r="J44" s="14">
        <f>MAX(G44,H44,I44)</f>
        <v>0</v>
      </c>
      <c r="K44" s="15">
        <f>F44*J44</f>
        <v>0</v>
      </c>
      <c r="L44" s="7"/>
    </row>
    <row r="45" spans="1:12" ht="15">
      <c r="A45" s="7">
        <v>3</v>
      </c>
      <c r="B45" s="38" t="s">
        <v>46</v>
      </c>
      <c r="C45" s="7">
        <v>1993</v>
      </c>
      <c r="D45" s="38" t="s">
        <v>31</v>
      </c>
      <c r="E45" s="7">
        <v>92.85</v>
      </c>
      <c r="F45" s="13">
        <f>500/(-216.0475144+16.2606339*E45-0.002388645*POWER(E45,2)-0.00113732*POWER(E45,3)+0.00000701863*POWER(E45,4)-0.00000001291*POWER(E45,5))</f>
        <v>0.6286721263273786</v>
      </c>
      <c r="G45" s="7">
        <v>165</v>
      </c>
      <c r="H45" s="7">
        <v>172.5</v>
      </c>
      <c r="I45" s="7" t="s">
        <v>132</v>
      </c>
      <c r="J45" s="14">
        <f>MAX(G45,H45,I45)</f>
        <v>172.5</v>
      </c>
      <c r="K45" s="15">
        <f>F45*J45</f>
        <v>108.4459417914728</v>
      </c>
      <c r="L45" s="7">
        <v>2</v>
      </c>
    </row>
    <row r="47" spans="1:10" ht="15">
      <c r="A47" s="21" t="s">
        <v>137</v>
      </c>
      <c r="B47" s="21"/>
      <c r="C47" s="21"/>
      <c r="E47" s="42" t="s">
        <v>94</v>
      </c>
      <c r="F47" s="42"/>
      <c r="G47" s="42"/>
      <c r="H47" s="42"/>
      <c r="I47" s="42"/>
      <c r="J47" s="42"/>
    </row>
    <row r="48" spans="1:10" ht="15">
      <c r="A48" s="21" t="s">
        <v>138</v>
      </c>
      <c r="B48" s="10"/>
      <c r="C48" s="23"/>
      <c r="E48" s="1" t="s">
        <v>10</v>
      </c>
      <c r="F48" s="42" t="s">
        <v>12</v>
      </c>
      <c r="G48" s="42"/>
      <c r="H48" s="42"/>
      <c r="I48" s="7" t="s">
        <v>14</v>
      </c>
      <c r="J48" s="40" t="s">
        <v>136</v>
      </c>
    </row>
    <row r="49" spans="1:10" ht="15">
      <c r="A49" s="21" t="s">
        <v>139</v>
      </c>
      <c r="B49" s="10"/>
      <c r="C49" s="23"/>
      <c r="E49" s="1">
        <v>1</v>
      </c>
      <c r="F49" s="42" t="s">
        <v>99</v>
      </c>
      <c r="G49" s="42"/>
      <c r="H49" s="42"/>
      <c r="I49" s="7">
        <v>74</v>
      </c>
      <c r="J49" s="4">
        <v>79.1</v>
      </c>
    </row>
    <row r="50" spans="1:10" ht="15">
      <c r="A50" s="21" t="s">
        <v>140</v>
      </c>
      <c r="B50" s="10"/>
      <c r="C50" s="23"/>
      <c r="E50" s="23"/>
      <c r="F50" s="41"/>
      <c r="G50" s="41"/>
      <c r="H50" s="41"/>
      <c r="I50" s="25"/>
      <c r="J50" s="22"/>
    </row>
    <row r="51" spans="1:10" ht="15">
      <c r="A51" s="21" t="s">
        <v>141</v>
      </c>
      <c r="B51" s="10"/>
      <c r="C51" s="23"/>
      <c r="E51" s="42" t="s">
        <v>93</v>
      </c>
      <c r="F51" s="42"/>
      <c r="G51" s="42"/>
      <c r="H51" s="42"/>
      <c r="I51" s="42"/>
      <c r="J51" s="42"/>
    </row>
    <row r="52" spans="1:10" ht="15">
      <c r="A52" s="23"/>
      <c r="B52" s="10"/>
      <c r="C52" s="22"/>
      <c r="E52" s="1" t="s">
        <v>10</v>
      </c>
      <c r="F52" s="42" t="s">
        <v>12</v>
      </c>
      <c r="G52" s="42"/>
      <c r="H52" s="42"/>
      <c r="I52" s="7" t="s">
        <v>14</v>
      </c>
      <c r="J52" s="40" t="s">
        <v>136</v>
      </c>
    </row>
    <row r="53" spans="5:10" ht="15">
      <c r="E53" s="1">
        <v>1</v>
      </c>
      <c r="F53" s="42" t="s">
        <v>99</v>
      </c>
      <c r="G53" s="42"/>
      <c r="H53" s="42"/>
      <c r="I53" s="7">
        <v>74</v>
      </c>
      <c r="J53" s="1">
        <v>117.45</v>
      </c>
    </row>
    <row r="54" spans="2:12" ht="15">
      <c r="B54" s="21"/>
      <c r="C54" s="21"/>
      <c r="D54" s="21"/>
      <c r="K54" s="21"/>
      <c r="L54" s="21"/>
    </row>
    <row r="55" spans="2:12" ht="15">
      <c r="B55" s="21"/>
      <c r="C55" s="21"/>
      <c r="D55" s="21"/>
      <c r="E55" s="42" t="s">
        <v>142</v>
      </c>
      <c r="F55" s="42"/>
      <c r="G55" s="42"/>
      <c r="H55" s="42"/>
      <c r="I55" s="42"/>
      <c r="J55" s="42"/>
      <c r="K55" s="21"/>
      <c r="L55" s="21"/>
    </row>
    <row r="56" spans="2:12" ht="15">
      <c r="B56" s="21"/>
      <c r="C56" s="21"/>
      <c r="D56" s="21"/>
      <c r="E56" s="1" t="s">
        <v>10</v>
      </c>
      <c r="F56" s="42" t="s">
        <v>12</v>
      </c>
      <c r="G56" s="42"/>
      <c r="H56" s="42"/>
      <c r="I56" s="7" t="s">
        <v>14</v>
      </c>
      <c r="J56" s="40" t="s">
        <v>136</v>
      </c>
      <c r="K56" s="21"/>
      <c r="L56" s="21"/>
    </row>
    <row r="57" spans="2:12" ht="15">
      <c r="B57" s="21"/>
      <c r="C57" s="21"/>
      <c r="D57" s="21"/>
      <c r="E57" s="1">
        <v>1</v>
      </c>
      <c r="F57" s="42" t="s">
        <v>40</v>
      </c>
      <c r="G57" s="42"/>
      <c r="H57" s="42"/>
      <c r="I57" s="7">
        <v>90.05</v>
      </c>
      <c r="J57" s="1">
        <v>121.78</v>
      </c>
      <c r="K57" s="21"/>
      <c r="L57" s="21"/>
    </row>
    <row r="58" spans="2:12" ht="15">
      <c r="B58" s="21"/>
      <c r="C58" s="21"/>
      <c r="D58" s="21"/>
      <c r="E58" s="23"/>
      <c r="F58" s="41"/>
      <c r="G58" s="41"/>
      <c r="H58" s="41"/>
      <c r="I58" s="25"/>
      <c r="J58" s="22"/>
      <c r="K58" s="21"/>
      <c r="L58" s="21"/>
    </row>
    <row r="59" spans="1:12" ht="15">
      <c r="A59" s="23"/>
      <c r="B59" s="10"/>
      <c r="C59" s="22"/>
      <c r="D59" s="10"/>
      <c r="E59" s="42" t="s">
        <v>143</v>
      </c>
      <c r="F59" s="42"/>
      <c r="G59" s="42"/>
      <c r="H59" s="42"/>
      <c r="I59" s="42"/>
      <c r="J59" s="42"/>
      <c r="K59" s="21"/>
      <c r="L59" s="21"/>
    </row>
    <row r="60" spans="1:12" ht="15">
      <c r="A60" s="41"/>
      <c r="B60" s="41"/>
      <c r="C60" s="41"/>
      <c r="D60" s="41"/>
      <c r="E60" s="1" t="s">
        <v>10</v>
      </c>
      <c r="F60" s="42" t="s">
        <v>12</v>
      </c>
      <c r="G60" s="42"/>
      <c r="H60" s="42"/>
      <c r="I60" s="7" t="s">
        <v>14</v>
      </c>
      <c r="J60" s="40" t="s">
        <v>136</v>
      </c>
      <c r="K60" s="27"/>
      <c r="L60" s="27"/>
    </row>
    <row r="61" spans="1:10" ht="15">
      <c r="A61" s="23"/>
      <c r="B61" s="10"/>
      <c r="C61" s="41"/>
      <c r="D61" s="41"/>
      <c r="E61" s="1">
        <v>1</v>
      </c>
      <c r="F61" s="42" t="s">
        <v>106</v>
      </c>
      <c r="G61" s="42"/>
      <c r="H61" s="42"/>
      <c r="I61" s="7">
        <v>114.55</v>
      </c>
      <c r="J61" s="1">
        <v>110.52</v>
      </c>
    </row>
    <row r="62" spans="1:10" ht="15">
      <c r="A62" s="23"/>
      <c r="B62" s="10"/>
      <c r="C62" s="41"/>
      <c r="D62" s="41"/>
      <c r="E62" s="22"/>
      <c r="F62" s="22"/>
      <c r="G62" s="26"/>
      <c r="H62" s="26"/>
      <c r="I62" s="26"/>
      <c r="J62" s="22"/>
    </row>
    <row r="63" spans="1:10" ht="15">
      <c r="A63" s="23"/>
      <c r="B63" s="10"/>
      <c r="C63" s="41"/>
      <c r="D63" s="41"/>
      <c r="E63" s="42" t="s">
        <v>116</v>
      </c>
      <c r="F63" s="42"/>
      <c r="G63" s="42"/>
      <c r="H63" s="42"/>
      <c r="I63" s="42"/>
      <c r="J63" s="42"/>
    </row>
    <row r="64" spans="1:10" ht="15">
      <c r="A64" s="23"/>
      <c r="B64" s="10"/>
      <c r="C64" s="41"/>
      <c r="D64" s="41"/>
      <c r="E64" s="31" t="s">
        <v>10</v>
      </c>
      <c r="F64" s="42" t="s">
        <v>12</v>
      </c>
      <c r="G64" s="42"/>
      <c r="H64" s="42"/>
      <c r="I64" s="7" t="s">
        <v>14</v>
      </c>
      <c r="J64" s="40" t="s">
        <v>136</v>
      </c>
    </row>
    <row r="65" spans="1:10" ht="15">
      <c r="A65" s="23"/>
      <c r="B65" s="10"/>
      <c r="C65" s="22"/>
      <c r="D65" s="10"/>
      <c r="E65" s="31">
        <v>1</v>
      </c>
      <c r="F65" s="42" t="s">
        <v>54</v>
      </c>
      <c r="G65" s="42"/>
      <c r="H65" s="42"/>
      <c r="I65" s="7">
        <v>105</v>
      </c>
      <c r="J65" s="31">
        <v>101.58</v>
      </c>
    </row>
    <row r="67" spans="5:10" ht="15">
      <c r="E67" s="42" t="s">
        <v>95</v>
      </c>
      <c r="F67" s="42"/>
      <c r="G67" s="42"/>
      <c r="H67" s="42"/>
      <c r="I67" s="42"/>
      <c r="J67" s="42"/>
    </row>
    <row r="68" spans="5:10" ht="15">
      <c r="E68" s="40" t="s">
        <v>10</v>
      </c>
      <c r="F68" s="42" t="s">
        <v>12</v>
      </c>
      <c r="G68" s="42"/>
      <c r="H68" s="42"/>
      <c r="I68" s="7" t="s">
        <v>14</v>
      </c>
      <c r="J68" s="40" t="s">
        <v>136</v>
      </c>
    </row>
    <row r="69" spans="5:10" ht="15">
      <c r="E69" s="40">
        <v>1</v>
      </c>
      <c r="F69" s="42" t="s">
        <v>111</v>
      </c>
      <c r="G69" s="42"/>
      <c r="H69" s="42"/>
      <c r="I69" s="7">
        <v>115.85</v>
      </c>
      <c r="J69" s="40">
        <v>121.78</v>
      </c>
    </row>
    <row r="70" spans="5:10" ht="15">
      <c r="E70" s="23"/>
      <c r="F70" s="41"/>
      <c r="G70" s="41"/>
      <c r="H70" s="41"/>
      <c r="I70" s="25"/>
      <c r="J70" s="22"/>
    </row>
    <row r="71" spans="5:10" ht="15">
      <c r="E71" s="42" t="s">
        <v>115</v>
      </c>
      <c r="F71" s="42"/>
      <c r="G71" s="42"/>
      <c r="H71" s="42"/>
      <c r="I71" s="42"/>
      <c r="J71" s="42"/>
    </row>
    <row r="72" spans="5:10" ht="15">
      <c r="E72" s="40" t="s">
        <v>10</v>
      </c>
      <c r="F72" s="42" t="s">
        <v>12</v>
      </c>
      <c r="G72" s="42"/>
      <c r="H72" s="42"/>
      <c r="I72" s="7" t="s">
        <v>14</v>
      </c>
      <c r="J72" s="40" t="s">
        <v>136</v>
      </c>
    </row>
    <row r="73" spans="5:10" ht="15">
      <c r="E73" s="40">
        <v>1</v>
      </c>
      <c r="F73" s="42" t="s">
        <v>106</v>
      </c>
      <c r="G73" s="42"/>
      <c r="H73" s="42"/>
      <c r="I73" s="7">
        <v>114.55</v>
      </c>
      <c r="J73" s="40">
        <v>139.6</v>
      </c>
    </row>
  </sheetData>
  <sheetProtection/>
  <mergeCells count="52">
    <mergeCell ref="F72:H72"/>
    <mergeCell ref="A2:L2"/>
    <mergeCell ref="F61:H61"/>
    <mergeCell ref="F73:H73"/>
    <mergeCell ref="A3:L3"/>
    <mergeCell ref="E63:J63"/>
    <mergeCell ref="F64:H64"/>
    <mergeCell ref="F69:H69"/>
    <mergeCell ref="F70:H70"/>
    <mergeCell ref="E67:J67"/>
    <mergeCell ref="F68:H68"/>
    <mergeCell ref="E71:J71"/>
    <mergeCell ref="A5:A6"/>
    <mergeCell ref="B5:B6"/>
    <mergeCell ref="C64:D64"/>
    <mergeCell ref="E51:J51"/>
    <mergeCell ref="F5:F6"/>
    <mergeCell ref="A60:D60"/>
    <mergeCell ref="C61:D61"/>
    <mergeCell ref="C62:D62"/>
    <mergeCell ref="C63:D63"/>
    <mergeCell ref="E55:J55"/>
    <mergeCell ref="A20:L20"/>
    <mergeCell ref="F52:H52"/>
    <mergeCell ref="F53:H53"/>
    <mergeCell ref="F58:H58"/>
    <mergeCell ref="F65:H65"/>
    <mergeCell ref="A8:L8"/>
    <mergeCell ref="F56:H56"/>
    <mergeCell ref="F57:H57"/>
    <mergeCell ref="E59:J59"/>
    <mergeCell ref="F60:H60"/>
    <mergeCell ref="K5:K6"/>
    <mergeCell ref="C5:C6"/>
    <mergeCell ref="D5:D6"/>
    <mergeCell ref="L5:L6"/>
    <mergeCell ref="A35:L35"/>
    <mergeCell ref="G5:I5"/>
    <mergeCell ref="A24:L24"/>
    <mergeCell ref="A7:L7"/>
    <mergeCell ref="A23:L23"/>
    <mergeCell ref="J5:J6"/>
    <mergeCell ref="F50:H50"/>
    <mergeCell ref="F49:H49"/>
    <mergeCell ref="A42:L42"/>
    <mergeCell ref="A14:L14"/>
    <mergeCell ref="A17:L17"/>
    <mergeCell ref="A39:L39"/>
    <mergeCell ref="F48:H48"/>
    <mergeCell ref="E47:J47"/>
    <mergeCell ref="A31:L31"/>
    <mergeCell ref="A28:L28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C1" sqref="C1:J1"/>
    </sheetView>
  </sheetViews>
  <sheetFormatPr defaultColWidth="9.140625" defaultRowHeight="15"/>
  <cols>
    <col min="2" max="2" width="18.00390625" style="0" customWidth="1"/>
    <col min="3" max="3" width="12.421875" style="0" customWidth="1"/>
    <col min="4" max="4" width="25.28125" style="0" customWidth="1"/>
    <col min="5" max="5" width="9.8515625" style="0" customWidth="1"/>
    <col min="12" max="12" width="11.140625" style="0" customWidth="1"/>
  </cols>
  <sheetData>
    <row r="1" spans="1:12" ht="86.25" customHeight="1">
      <c r="A1" s="64"/>
      <c r="B1" s="64"/>
      <c r="C1" s="65" t="s">
        <v>97</v>
      </c>
      <c r="D1" s="65"/>
      <c r="E1" s="65"/>
      <c r="F1" s="65"/>
      <c r="G1" s="65"/>
      <c r="H1" s="65"/>
      <c r="I1" s="65"/>
      <c r="J1" s="66"/>
      <c r="K1" s="66"/>
      <c r="L1" s="66"/>
    </row>
    <row r="2" spans="1:12" ht="15.75">
      <c r="A2" s="67" t="s">
        <v>0</v>
      </c>
      <c r="B2" s="67" t="s">
        <v>1</v>
      </c>
      <c r="C2" s="67" t="s">
        <v>2</v>
      </c>
      <c r="D2" s="67" t="s">
        <v>3</v>
      </c>
      <c r="E2" s="62" t="s">
        <v>14</v>
      </c>
      <c r="F2" s="60" t="s">
        <v>8</v>
      </c>
      <c r="G2" s="43" t="s">
        <v>9</v>
      </c>
      <c r="H2" s="43"/>
      <c r="I2" s="43"/>
      <c r="J2" s="60" t="s">
        <v>96</v>
      </c>
      <c r="K2" s="59" t="s">
        <v>8</v>
      </c>
      <c r="L2" s="60" t="s">
        <v>10</v>
      </c>
    </row>
    <row r="3" spans="1:12" ht="15">
      <c r="A3" s="67"/>
      <c r="B3" s="67"/>
      <c r="C3" s="67"/>
      <c r="D3" s="67"/>
      <c r="E3" s="63"/>
      <c r="F3" s="60"/>
      <c r="G3" s="30">
        <v>1</v>
      </c>
      <c r="H3" s="30">
        <v>2</v>
      </c>
      <c r="I3" s="30">
        <v>3</v>
      </c>
      <c r="J3" s="60"/>
      <c r="K3" s="59"/>
      <c r="L3" s="60"/>
    </row>
    <row r="4" spans="1:12" ht="1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30">
      <c r="A5" s="7">
        <v>1</v>
      </c>
      <c r="B5" s="32" t="s">
        <v>23</v>
      </c>
      <c r="C5" s="7">
        <v>1999</v>
      </c>
      <c r="D5" s="7" t="s">
        <v>25</v>
      </c>
      <c r="E5" s="7">
        <v>60.25</v>
      </c>
      <c r="F5" s="33">
        <f>500/(594.31747775582-27.23842536447*E5+0.82112226871*POWER(E5,2)-0.00930733913*POWER(E5,3)+0.00004731582*POWER(E5,4)-0.00000009054*POWER(E5,5))</f>
        <v>1.1113038439356164</v>
      </c>
      <c r="G5" s="7">
        <v>42.5</v>
      </c>
      <c r="H5" s="7">
        <v>45</v>
      </c>
      <c r="I5" s="7">
        <v>47.5</v>
      </c>
      <c r="J5" s="34">
        <f>MAX(G5,H5,I5)</f>
        <v>47.5</v>
      </c>
      <c r="K5" s="35">
        <f>F5*J5</f>
        <v>52.78693258694178</v>
      </c>
      <c r="L5" s="7">
        <v>2</v>
      </c>
    </row>
    <row r="6" spans="1:12" ht="30">
      <c r="A6" s="7">
        <v>2</v>
      </c>
      <c r="B6" s="32" t="s">
        <v>24</v>
      </c>
      <c r="C6" s="7">
        <v>2001</v>
      </c>
      <c r="D6" s="7" t="s">
        <v>25</v>
      </c>
      <c r="E6" s="7">
        <v>63.65</v>
      </c>
      <c r="F6" s="33">
        <f>500/(594.31747775582-27.23842536447*E6+0.82112226871*POWER(E6,2)-0.00930733913*POWER(E6,3)+0.00004731582*POWER(E6,4)-0.00000009054*POWER(E6,5))</f>
        <v>1.0656716858287223</v>
      </c>
      <c r="G6" s="7">
        <v>42.5</v>
      </c>
      <c r="H6" s="7">
        <v>45</v>
      </c>
      <c r="I6" s="7">
        <v>50</v>
      </c>
      <c r="J6" s="34">
        <f>MAX(G6,H6,I6)</f>
        <v>50</v>
      </c>
      <c r="K6" s="35">
        <f>F6*J6</f>
        <v>53.283584291436114</v>
      </c>
      <c r="L6" s="7">
        <v>1</v>
      </c>
    </row>
    <row r="7" spans="1:12" ht="15.75">
      <c r="A7" s="61" t="s">
        <v>27</v>
      </c>
      <c r="B7" s="61"/>
      <c r="C7" s="61"/>
      <c r="D7" s="43"/>
      <c r="E7" s="43"/>
      <c r="F7" s="43"/>
      <c r="G7" s="43"/>
      <c r="H7" s="43"/>
      <c r="I7" s="43"/>
      <c r="J7" s="43"/>
      <c r="K7" s="43"/>
      <c r="L7" s="43"/>
    </row>
    <row r="8" spans="1:12" ht="15.75">
      <c r="A8" s="7">
        <v>1</v>
      </c>
      <c r="B8" s="36" t="s">
        <v>28</v>
      </c>
      <c r="C8" s="7">
        <v>1992</v>
      </c>
      <c r="D8" s="36" t="s">
        <v>31</v>
      </c>
      <c r="E8" s="7">
        <v>56.46</v>
      </c>
      <c r="F8" s="33">
        <f>500/(594.31747775582-27.23842536447*E8+0.82112226871*POWER(E8,2)-0.00930733913*POWER(E8,3)+0.00004731582*POWER(E8,4)-0.00000009054*POWER(E8,5))</f>
        <v>1.1690830450536867</v>
      </c>
      <c r="G8" s="7">
        <v>50</v>
      </c>
      <c r="H8" s="7">
        <v>55</v>
      </c>
      <c r="I8" s="7">
        <v>60</v>
      </c>
      <c r="J8" s="34">
        <f>MAX(G8,H8,I8)</f>
        <v>60</v>
      </c>
      <c r="K8" s="35">
        <f>F8*J8</f>
        <v>70.1449827032212</v>
      </c>
      <c r="L8" s="7">
        <v>2</v>
      </c>
    </row>
    <row r="9" spans="1:12" ht="15.75">
      <c r="A9" s="7">
        <v>2</v>
      </c>
      <c r="B9" s="36" t="s">
        <v>16</v>
      </c>
      <c r="C9" s="7">
        <v>1979</v>
      </c>
      <c r="D9" s="36" t="s">
        <v>32</v>
      </c>
      <c r="E9" s="7">
        <v>55.56</v>
      </c>
      <c r="F9" s="33">
        <f>500/(594.31747775582-27.23842536447*E9+0.82112226871*POWER(E9,2)-0.00930733913*POWER(E9,3)+0.00004731582*POWER(E9,4)-0.00000009054*POWER(E9,5))</f>
        <v>1.1839037406018504</v>
      </c>
      <c r="G9" s="7">
        <v>50</v>
      </c>
      <c r="H9" s="7">
        <v>55</v>
      </c>
      <c r="I9" s="7" t="s">
        <v>67</v>
      </c>
      <c r="J9" s="34">
        <f>MAX(G9,H9,I9)</f>
        <v>55</v>
      </c>
      <c r="K9" s="35">
        <f>F9*J9</f>
        <v>65.11470573310177</v>
      </c>
      <c r="L9" s="7">
        <v>3</v>
      </c>
    </row>
    <row r="10" spans="1:12" ht="15.75">
      <c r="A10" s="7">
        <v>3</v>
      </c>
      <c r="B10" s="36" t="s">
        <v>29</v>
      </c>
      <c r="C10" s="7">
        <v>1988</v>
      </c>
      <c r="D10" s="36" t="s">
        <v>33</v>
      </c>
      <c r="E10" s="7">
        <v>62.35</v>
      </c>
      <c r="F10" s="33">
        <f aca="true" t="shared" si="0" ref="F10:F15">500/(594.31747775582-27.23842536447*E10+0.82112226871*POWER(E10,2)-0.00930733913*POWER(E10,3)+0.00004731582*POWER(E10,4)-0.00000009054*POWER(E10,5))</f>
        <v>1.0824474315278334</v>
      </c>
      <c r="G10" s="7">
        <v>60</v>
      </c>
      <c r="H10" s="7">
        <v>65</v>
      </c>
      <c r="I10" s="7">
        <v>67.5</v>
      </c>
      <c r="J10" s="34">
        <f aca="true" t="shared" si="1" ref="J10:J18">MAX(G10,H10,I10)</f>
        <v>67.5</v>
      </c>
      <c r="K10" s="35">
        <f>F10*J10</f>
        <v>73.06520162812876</v>
      </c>
      <c r="L10" s="7">
        <v>1</v>
      </c>
    </row>
    <row r="11" spans="1:12" ht="15.75">
      <c r="A11" s="7">
        <v>4</v>
      </c>
      <c r="B11" s="36" t="s">
        <v>30</v>
      </c>
      <c r="C11" s="7">
        <v>1993</v>
      </c>
      <c r="D11" s="36" t="s">
        <v>34</v>
      </c>
      <c r="E11" s="7">
        <v>50.86</v>
      </c>
      <c r="F11" s="33">
        <f t="shared" si="0"/>
        <v>1.2680670283700526</v>
      </c>
      <c r="G11" s="7" t="s">
        <v>64</v>
      </c>
      <c r="H11" s="7" t="s">
        <v>64</v>
      </c>
      <c r="I11" s="7" t="s">
        <v>64</v>
      </c>
      <c r="J11" s="34">
        <f t="shared" si="1"/>
        <v>0</v>
      </c>
      <c r="K11" s="35">
        <f>F11*J11</f>
        <v>0</v>
      </c>
      <c r="L11" s="7"/>
    </row>
    <row r="12" spans="1:12" ht="15.75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30">
      <c r="A13" s="7">
        <v>1</v>
      </c>
      <c r="B13" s="32" t="s">
        <v>11</v>
      </c>
      <c r="C13" s="7">
        <v>1991</v>
      </c>
      <c r="D13" s="32" t="s">
        <v>32</v>
      </c>
      <c r="E13" s="7">
        <v>68.5</v>
      </c>
      <c r="F13" s="33">
        <f t="shared" si="0"/>
        <v>1.0099962602564914</v>
      </c>
      <c r="G13" s="7">
        <v>57.5</v>
      </c>
      <c r="H13" s="7" t="s">
        <v>65</v>
      </c>
      <c r="I13" s="7" t="s">
        <v>65</v>
      </c>
      <c r="J13" s="34">
        <f t="shared" si="1"/>
        <v>57.5</v>
      </c>
      <c r="K13" s="35">
        <f>F13*J13</f>
        <v>58.074784964748254</v>
      </c>
      <c r="L13" s="7">
        <v>3</v>
      </c>
    </row>
    <row r="14" spans="1:12" ht="15">
      <c r="A14" s="7">
        <v>2</v>
      </c>
      <c r="B14" s="32" t="s">
        <v>36</v>
      </c>
      <c r="C14" s="7">
        <v>1996</v>
      </c>
      <c r="D14" s="32" t="s">
        <v>31</v>
      </c>
      <c r="E14" s="7">
        <v>71.45</v>
      </c>
      <c r="F14" s="33">
        <f t="shared" si="0"/>
        <v>0.9810560792440344</v>
      </c>
      <c r="G14" s="7">
        <v>60</v>
      </c>
      <c r="H14" s="7">
        <v>65</v>
      </c>
      <c r="I14" s="7" t="s">
        <v>68</v>
      </c>
      <c r="J14" s="34">
        <f t="shared" si="1"/>
        <v>65</v>
      </c>
      <c r="K14" s="35">
        <f>F14*J14</f>
        <v>63.768645150862234</v>
      </c>
      <c r="L14" s="7">
        <v>2</v>
      </c>
    </row>
    <row r="15" spans="1:12" ht="30">
      <c r="A15" s="7">
        <v>3</v>
      </c>
      <c r="B15" s="32" t="s">
        <v>4</v>
      </c>
      <c r="C15" s="7">
        <v>1982</v>
      </c>
      <c r="D15" s="32" t="s">
        <v>37</v>
      </c>
      <c r="E15" s="7">
        <v>68.9</v>
      </c>
      <c r="F15" s="33">
        <f t="shared" si="0"/>
        <v>1.0058646249097434</v>
      </c>
      <c r="G15" s="7">
        <v>70</v>
      </c>
      <c r="H15" s="7" t="s">
        <v>66</v>
      </c>
      <c r="I15" s="7"/>
      <c r="J15" s="34">
        <f t="shared" si="1"/>
        <v>70</v>
      </c>
      <c r="K15" s="35">
        <f>F15*J15</f>
        <v>70.41052374368203</v>
      </c>
      <c r="L15" s="7">
        <v>1</v>
      </c>
    </row>
    <row r="16" spans="1:12" ht="15">
      <c r="A16" s="45" t="s">
        <v>38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30">
      <c r="A17" s="7">
        <v>1</v>
      </c>
      <c r="B17" s="32" t="s">
        <v>39</v>
      </c>
      <c r="C17" s="7">
        <v>2000</v>
      </c>
      <c r="D17" s="32" t="s">
        <v>41</v>
      </c>
      <c r="E17" s="7">
        <v>56.76</v>
      </c>
      <c r="F17" s="33">
        <f>500/(-216.0475144+16.2606339*E17-0.002388645*POWER(E17,2)-0.00113732*POWER(E17,3)+0.00000701863*POWER(E17,4)-0.00000001291*POWER(E17,5))</f>
        <v>0.8985061352961747</v>
      </c>
      <c r="G17" s="7">
        <v>60</v>
      </c>
      <c r="H17" s="7" t="s">
        <v>65</v>
      </c>
      <c r="I17" s="7">
        <v>62.5</v>
      </c>
      <c r="J17" s="34">
        <f t="shared" si="1"/>
        <v>62.5</v>
      </c>
      <c r="K17" s="35">
        <f>F17*J17</f>
        <v>56.15663345601092</v>
      </c>
      <c r="L17" s="7">
        <v>2</v>
      </c>
    </row>
    <row r="18" spans="1:12" ht="30">
      <c r="A18" s="7">
        <v>2</v>
      </c>
      <c r="B18" s="32" t="s">
        <v>40</v>
      </c>
      <c r="C18" s="7">
        <v>1998</v>
      </c>
      <c r="D18" s="32" t="s">
        <v>41</v>
      </c>
      <c r="E18" s="7">
        <v>86.95</v>
      </c>
      <c r="F18" s="33">
        <f>500/(-216.0475144+16.2606339*E18-0.002388645*POWER(E18,2)-0.00113732*POWER(E18,3)+0.00000701863*POWER(E18,4)-0.00000001291*POWER(E18,5))</f>
        <v>0.6500866570033549</v>
      </c>
      <c r="G18" s="7">
        <v>125</v>
      </c>
      <c r="H18" s="7">
        <v>130</v>
      </c>
      <c r="I18" s="7" t="s">
        <v>69</v>
      </c>
      <c r="J18" s="34">
        <f t="shared" si="1"/>
        <v>130</v>
      </c>
      <c r="K18" s="35">
        <f>F18*J18</f>
        <v>84.51126541043614</v>
      </c>
      <c r="L18" s="7">
        <v>1</v>
      </c>
    </row>
    <row r="19" spans="1:12" ht="15.75">
      <c r="A19" s="43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>
      <c r="A20" s="7">
        <v>1</v>
      </c>
      <c r="B20" s="32" t="s">
        <v>15</v>
      </c>
      <c r="C20" s="7">
        <v>1982</v>
      </c>
      <c r="D20" s="37" t="s">
        <v>33</v>
      </c>
      <c r="E20" s="7">
        <v>79.95</v>
      </c>
      <c r="F20" s="33">
        <f>500/(-216.0475144+16.2606339*E20-0.002388645*POWER(E20,2)-0.00113732*POWER(E20,3)+0.00000701863*POWER(E20,4)-0.00000001291*POWER(E20,5))</f>
        <v>0.6829678881967135</v>
      </c>
      <c r="G20" s="7">
        <v>140</v>
      </c>
      <c r="H20" s="7">
        <v>142.5</v>
      </c>
      <c r="I20" s="7">
        <v>145</v>
      </c>
      <c r="J20" s="34">
        <f>MAX(G20,H20,I20)</f>
        <v>145</v>
      </c>
      <c r="K20" s="35">
        <f>F20*J20</f>
        <v>99.03034378852345</v>
      </c>
      <c r="L20" s="7">
        <v>3</v>
      </c>
    </row>
    <row r="21" spans="1:12" ht="15">
      <c r="A21" s="7">
        <v>2</v>
      </c>
      <c r="B21" s="32" t="s">
        <v>5</v>
      </c>
      <c r="C21" s="7">
        <v>1987</v>
      </c>
      <c r="D21" s="37" t="s">
        <v>33</v>
      </c>
      <c r="E21" s="7">
        <v>77.65</v>
      </c>
      <c r="F21" s="33">
        <f>500/(-216.0475144+16.2606339*E21-0.002388645*POWER(E21,2)-0.00113732*POWER(E21,3)+0.00000701863*POWER(E21,4)-0.00000001291*POWER(E21,5))</f>
        <v>0.6959694186031066</v>
      </c>
      <c r="G21" s="7">
        <v>140</v>
      </c>
      <c r="H21" s="7">
        <v>145</v>
      </c>
      <c r="I21" s="7">
        <v>150</v>
      </c>
      <c r="J21" s="34">
        <f>MAX(G21,H21,I21)</f>
        <v>150</v>
      </c>
      <c r="K21" s="35">
        <f>F21*J21</f>
        <v>104.39541279046598</v>
      </c>
      <c r="L21" s="7">
        <v>2</v>
      </c>
    </row>
    <row r="22" spans="1:12" ht="15">
      <c r="A22" s="7">
        <v>3</v>
      </c>
      <c r="B22" s="32" t="s">
        <v>43</v>
      </c>
      <c r="C22" s="7">
        <v>1985</v>
      </c>
      <c r="D22" s="32" t="s">
        <v>37</v>
      </c>
      <c r="E22" s="7">
        <v>80.3</v>
      </c>
      <c r="F22" s="33">
        <f>500/(-216.0475144+16.2606339*E22-0.002388645*POWER(E22,2)-0.00113732*POWER(E22,3)+0.00000701863*POWER(E22,4)-0.00000001291*POWER(E22,5))</f>
        <v>0.6810942514232841</v>
      </c>
      <c r="G22" s="7" t="s">
        <v>70</v>
      </c>
      <c r="H22" s="7">
        <v>195</v>
      </c>
      <c r="I22" s="7" t="s">
        <v>76</v>
      </c>
      <c r="J22" s="34">
        <f>MAX(G22,H22,I22)</f>
        <v>195</v>
      </c>
      <c r="K22" s="35">
        <f>F22*J22</f>
        <v>132.81337902754038</v>
      </c>
      <c r="L22" s="7">
        <v>1</v>
      </c>
    </row>
    <row r="23" spans="1:12" ht="30">
      <c r="A23" s="7">
        <v>4</v>
      </c>
      <c r="B23" s="32" t="s">
        <v>44</v>
      </c>
      <c r="C23" s="7">
        <v>1986</v>
      </c>
      <c r="D23" s="32" t="s">
        <v>37</v>
      </c>
      <c r="E23" s="7">
        <v>82.75</v>
      </c>
      <c r="F23" s="33">
        <f>500/(-216.0475144+16.2606339*E23-0.002388645*POWER(E23,2)-0.00113732*POWER(E23,3)+0.00000701863*POWER(E23,4)-0.00000001291*POWER(E23,5))</f>
        <v>0.6686969249343478</v>
      </c>
      <c r="G23" s="7">
        <v>105</v>
      </c>
      <c r="H23" s="7">
        <v>110</v>
      </c>
      <c r="I23" s="7" t="s">
        <v>71</v>
      </c>
      <c r="J23" s="34">
        <f>MAX(G23,H23,I23)</f>
        <v>110</v>
      </c>
      <c r="K23" s="35">
        <f>F23*J23</f>
        <v>73.55666174277826</v>
      </c>
      <c r="L23" s="7">
        <v>4</v>
      </c>
    </row>
    <row r="24" spans="1:12" ht="30">
      <c r="A24" s="7">
        <v>5</v>
      </c>
      <c r="B24" s="32" t="s">
        <v>60</v>
      </c>
      <c r="C24" s="7">
        <v>1980</v>
      </c>
      <c r="D24" s="32" t="s">
        <v>59</v>
      </c>
      <c r="E24" s="7">
        <v>77.05</v>
      </c>
      <c r="F24" s="33">
        <f>500/(-216.0475144+16.2606339*E24-0.002388645*POWER(E24,2)-0.00113732*POWER(E24,3)+0.00000701863*POWER(E24,4)-0.00000001291*POWER(E24,5))</f>
        <v>0.6995679231668811</v>
      </c>
      <c r="G24" s="7">
        <v>100</v>
      </c>
      <c r="H24" s="7" t="s">
        <v>71</v>
      </c>
      <c r="I24" s="7" t="s">
        <v>71</v>
      </c>
      <c r="J24" s="34">
        <f>MAX(G24,H24,I24)</f>
        <v>100</v>
      </c>
      <c r="K24" s="35">
        <f>F24*J24</f>
        <v>69.95679231668811</v>
      </c>
      <c r="L24" s="7">
        <v>5</v>
      </c>
    </row>
    <row r="25" spans="1:12" ht="15.75">
      <c r="A25" s="43" t="s">
        <v>63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30">
      <c r="A26" s="7">
        <v>1</v>
      </c>
      <c r="B26" s="32" t="s">
        <v>48</v>
      </c>
      <c r="C26" s="7">
        <v>1980</v>
      </c>
      <c r="D26" s="32" t="s">
        <v>37</v>
      </c>
      <c r="E26" s="7">
        <v>103.95</v>
      </c>
      <c r="F26" s="33">
        <f>500/(-216.0475144+16.2606339*E26-0.002388645*POWER(E26,2)-0.00113732*POWER(E26,3)+0.00000701863*POWER(E26,4)-0.00000001291*POWER(E26,5))</f>
        <v>0.5996940340107093</v>
      </c>
      <c r="G26" s="7">
        <v>180</v>
      </c>
      <c r="H26" s="7" t="s">
        <v>70</v>
      </c>
      <c r="I26" s="7" t="s">
        <v>70</v>
      </c>
      <c r="J26" s="34">
        <f>MAX(G26,H26,I26)</f>
        <v>180</v>
      </c>
      <c r="K26" s="35">
        <f>F26*J26</f>
        <v>107.94492612192768</v>
      </c>
      <c r="L26" s="7">
        <v>2</v>
      </c>
    </row>
    <row r="27" spans="1:12" ht="30">
      <c r="A27" s="7">
        <v>2</v>
      </c>
      <c r="B27" s="32" t="s">
        <v>49</v>
      </c>
      <c r="C27" s="7">
        <v>1987</v>
      </c>
      <c r="D27" s="32" t="s">
        <v>37</v>
      </c>
      <c r="E27" s="7">
        <v>94.85</v>
      </c>
      <c r="F27" s="33">
        <f>500/(-216.0475144+16.2606339*E27-0.002388645*POWER(E27,2)-0.00113732*POWER(E27,3)+0.00000701863*POWER(E27,4)-0.00000001291*POWER(E27,5))</f>
        <v>0.6224736494564265</v>
      </c>
      <c r="G27" s="7">
        <v>155</v>
      </c>
      <c r="H27" s="7">
        <v>160</v>
      </c>
      <c r="I27" s="7" t="s">
        <v>75</v>
      </c>
      <c r="J27" s="34">
        <f>MAX(G27,H27,I27)</f>
        <v>160</v>
      </c>
      <c r="K27" s="35">
        <f>F27*J27</f>
        <v>99.59578391302824</v>
      </c>
      <c r="L27" s="7">
        <v>3</v>
      </c>
    </row>
    <row r="28" spans="1:12" ht="15.75">
      <c r="A28" s="7">
        <v>3</v>
      </c>
      <c r="B28" s="32" t="s">
        <v>46</v>
      </c>
      <c r="C28" s="17">
        <v>1993</v>
      </c>
      <c r="D28" s="32" t="s">
        <v>31</v>
      </c>
      <c r="E28" s="17">
        <v>92.3</v>
      </c>
      <c r="F28" s="33">
        <f>500/(-216.0475144+16.2606339*E28-0.002388645*POWER(E28,2)-0.00113732*POWER(E28,3)+0.00000701863*POWER(E28,4)-0.00000001291*POWER(E28,5))</f>
        <v>0.6304641380062933</v>
      </c>
      <c r="G28" s="17">
        <v>127.5</v>
      </c>
      <c r="H28" s="17">
        <v>132.5</v>
      </c>
      <c r="I28" s="17" t="s">
        <v>74</v>
      </c>
      <c r="J28" s="34">
        <f>MAX(G28,H28,I28)</f>
        <v>132.5</v>
      </c>
      <c r="K28" s="35">
        <f>F28*J28</f>
        <v>83.53649828583386</v>
      </c>
      <c r="L28" s="17">
        <v>5</v>
      </c>
    </row>
    <row r="29" spans="1:12" ht="15.75">
      <c r="A29" s="7">
        <v>4</v>
      </c>
      <c r="B29" s="32" t="s">
        <v>58</v>
      </c>
      <c r="C29" s="17">
        <v>1988</v>
      </c>
      <c r="D29" s="32" t="s">
        <v>59</v>
      </c>
      <c r="E29" s="17">
        <v>92.1</v>
      </c>
      <c r="F29" s="33">
        <f>500/(-216.0475144+16.2606339*E29-0.002388645*POWER(E29,2)-0.00113732*POWER(E29,3)+0.00000701863*POWER(E29,4)-0.00000001291*POWER(E29,5))</f>
        <v>0.6311254768125667</v>
      </c>
      <c r="G29" s="17">
        <v>150</v>
      </c>
      <c r="H29" s="17" t="s">
        <v>72</v>
      </c>
      <c r="I29" s="17" t="s">
        <v>72</v>
      </c>
      <c r="J29" s="34">
        <f>MAX(G29,H29,I29)</f>
        <v>150</v>
      </c>
      <c r="K29" s="35">
        <f>F29*J29</f>
        <v>94.66882152188501</v>
      </c>
      <c r="L29" s="17">
        <v>4</v>
      </c>
    </row>
    <row r="30" spans="1:12" ht="15.75">
      <c r="A30" s="7">
        <v>5</v>
      </c>
      <c r="B30" s="32" t="s">
        <v>45</v>
      </c>
      <c r="C30" s="17">
        <v>1987</v>
      </c>
      <c r="D30" s="32" t="s">
        <v>37</v>
      </c>
      <c r="E30" s="17">
        <v>92.8</v>
      </c>
      <c r="F30" s="33">
        <f>500/(-216.0475144+16.2606339*E30-0.002388645*POWER(E30,2)-0.00113732*POWER(E30,3)+0.00000701863*POWER(E30,4)-0.00000001291*POWER(E30,5))</f>
        <v>0.6288334351959625</v>
      </c>
      <c r="G30" s="17">
        <v>200</v>
      </c>
      <c r="H30" s="17" t="s">
        <v>73</v>
      </c>
      <c r="I30" s="17">
        <v>205</v>
      </c>
      <c r="J30" s="34">
        <f>MAX(G30,H30,I30)</f>
        <v>205</v>
      </c>
      <c r="K30" s="35">
        <f>F30*J30</f>
        <v>128.9108542151723</v>
      </c>
      <c r="L30" s="17">
        <v>1</v>
      </c>
    </row>
    <row r="31" spans="1:12" ht="15.75">
      <c r="A31" s="43" t="s">
        <v>62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.75">
      <c r="A32" s="17">
        <v>1</v>
      </c>
      <c r="B32" s="32" t="s">
        <v>47</v>
      </c>
      <c r="C32" s="17">
        <v>1988</v>
      </c>
      <c r="D32" s="17" t="s">
        <v>37</v>
      </c>
      <c r="E32" s="17">
        <v>130.7</v>
      </c>
      <c r="F32" s="33">
        <f>500/(-216.0475144+16.2606339*E32-0.002388645*POWER(E32,2)-0.00113732*POWER(E32,3)+0.00000701863*POWER(E32,4)-0.00000001291*POWER(E32,5))</f>
        <v>0.5650531626162375</v>
      </c>
      <c r="G32" s="17">
        <v>185</v>
      </c>
      <c r="H32" s="17" t="s">
        <v>82</v>
      </c>
      <c r="I32" s="17" t="s">
        <v>83</v>
      </c>
      <c r="J32" s="34">
        <f>MAX(G32,H32,I32)</f>
        <v>185</v>
      </c>
      <c r="K32" s="35">
        <f>F32*J32</f>
        <v>104.53483508400394</v>
      </c>
      <c r="L32" s="17">
        <v>3</v>
      </c>
    </row>
    <row r="33" spans="1:12" ht="15">
      <c r="A33" s="7">
        <v>2</v>
      </c>
      <c r="B33" s="32" t="s">
        <v>50</v>
      </c>
      <c r="C33" s="7">
        <v>1983</v>
      </c>
      <c r="D33" s="32" t="s">
        <v>34</v>
      </c>
      <c r="E33" s="7">
        <v>106.35</v>
      </c>
      <c r="F33" s="33">
        <f>500/(-216.0475144+16.2606339*E33-0.002388645*POWER(E33,2)-0.00113732*POWER(E33,3)+0.00000701863*POWER(E33,4)-0.00000001291*POWER(E33,5))</f>
        <v>0.5949286482934752</v>
      </c>
      <c r="G33" s="7" t="s">
        <v>72</v>
      </c>
      <c r="H33" s="7">
        <v>160</v>
      </c>
      <c r="I33" s="7">
        <v>165</v>
      </c>
      <c r="J33" s="34">
        <f>MAX(G33,H33,I33)</f>
        <v>165</v>
      </c>
      <c r="K33" s="35">
        <f>F33*J33</f>
        <v>98.16322696842342</v>
      </c>
      <c r="L33" s="7">
        <v>4</v>
      </c>
    </row>
    <row r="34" spans="1:12" ht="31.5">
      <c r="A34" s="17">
        <v>3</v>
      </c>
      <c r="B34" s="36" t="s">
        <v>51</v>
      </c>
      <c r="C34" s="7">
        <v>1994</v>
      </c>
      <c r="D34" s="36" t="s">
        <v>52</v>
      </c>
      <c r="E34" s="7">
        <v>114.05</v>
      </c>
      <c r="F34" s="33">
        <f>500/(-216.0475144+16.2606339*E34-0.002388645*POWER(E34,2)-0.00113732*POWER(E34,3)+0.00000701863*POWER(E34,4)-0.00000001291*POWER(E34,5))</f>
        <v>0.582354804735044</v>
      </c>
      <c r="G34" s="7">
        <v>175</v>
      </c>
      <c r="H34" s="7">
        <v>182.5</v>
      </c>
      <c r="I34" s="7">
        <v>190</v>
      </c>
      <c r="J34" s="34">
        <f>MAX(G34,H34,I34)</f>
        <v>190</v>
      </c>
      <c r="K34" s="35">
        <f>F34*J34</f>
        <v>110.64741289965835</v>
      </c>
      <c r="L34" s="7">
        <v>2</v>
      </c>
    </row>
    <row r="35" spans="1:12" ht="31.5">
      <c r="A35" s="7">
        <v>4</v>
      </c>
      <c r="B35" s="36" t="s">
        <v>61</v>
      </c>
      <c r="C35" s="7">
        <v>1987</v>
      </c>
      <c r="D35" s="36" t="s">
        <v>59</v>
      </c>
      <c r="E35" s="7">
        <v>118.2</v>
      </c>
      <c r="F35" s="33">
        <f>500/(-216.0475144+16.2606339*E35-0.002388645*POWER(E35,2)-0.00113732*POWER(E35,3)+0.00000701863*POWER(E35,4)-0.00000001291*POWER(E35,5))</f>
        <v>0.5769937443311388</v>
      </c>
      <c r="G35" s="7" t="s">
        <v>77</v>
      </c>
      <c r="H35" s="7">
        <v>195</v>
      </c>
      <c r="I35" s="7" t="s">
        <v>84</v>
      </c>
      <c r="J35" s="34">
        <f>MAX(G35,H35,I35)</f>
        <v>195</v>
      </c>
      <c r="K35" s="35">
        <f>F35*J35</f>
        <v>112.51378014457207</v>
      </c>
      <c r="L35" s="7">
        <v>1</v>
      </c>
    </row>
    <row r="36" spans="1:12" ht="15.75">
      <c r="A36" s="43" t="s">
        <v>53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5">
      <c r="A37" s="7">
        <v>1</v>
      </c>
      <c r="B37" s="32" t="s">
        <v>19</v>
      </c>
      <c r="C37" s="7">
        <v>1975</v>
      </c>
      <c r="D37" s="32" t="s">
        <v>37</v>
      </c>
      <c r="E37" s="7">
        <v>117.45</v>
      </c>
      <c r="F37" s="33">
        <f>500/(-216.0475144+16.2606339*E37-0.002388645*POWER(E37,2)-0.00113732*POWER(E37,3)+0.00000701863*POWER(E37,4)-0.00000001291*POWER(E37,5))</f>
        <v>0.5779001260580873</v>
      </c>
      <c r="G37" s="7">
        <v>180</v>
      </c>
      <c r="H37" s="7">
        <v>200</v>
      </c>
      <c r="I37" s="7" t="s">
        <v>85</v>
      </c>
      <c r="J37" s="34">
        <f>MAX(G37,H37,I37)</f>
        <v>200</v>
      </c>
      <c r="K37" s="35">
        <f>F37*J37</f>
        <v>115.58002521161745</v>
      </c>
      <c r="L37" s="7">
        <v>1</v>
      </c>
    </row>
    <row r="38" spans="1:12" ht="15">
      <c r="A38" s="7">
        <v>2</v>
      </c>
      <c r="B38" s="32" t="s">
        <v>54</v>
      </c>
      <c r="C38" s="7">
        <v>1974</v>
      </c>
      <c r="D38" s="37" t="s">
        <v>33</v>
      </c>
      <c r="E38" s="7">
        <v>104.15</v>
      </c>
      <c r="F38" s="33">
        <f>500/(-216.0475144+16.2606339*E38-0.002388645*POWER(E38,2)-0.00113732*POWER(E38,3)+0.00000701863*POWER(E38,4)-0.00000001291*POWER(E38,5))</f>
        <v>0.5992794589219614</v>
      </c>
      <c r="G38" s="7">
        <v>160</v>
      </c>
      <c r="H38" s="7" t="s">
        <v>81</v>
      </c>
      <c r="I38" s="7" t="s">
        <v>81</v>
      </c>
      <c r="J38" s="34">
        <f>MAX(G38,H38,I38)</f>
        <v>160</v>
      </c>
      <c r="K38" s="35">
        <f>F38*J38</f>
        <v>95.88471342751383</v>
      </c>
      <c r="L38" s="7">
        <v>2</v>
      </c>
    </row>
    <row r="39" spans="1:12" ht="30">
      <c r="A39" s="7">
        <v>3</v>
      </c>
      <c r="B39" s="32" t="s">
        <v>56</v>
      </c>
      <c r="C39" s="7">
        <v>1971</v>
      </c>
      <c r="D39" s="32" t="s">
        <v>57</v>
      </c>
      <c r="E39" s="7">
        <v>92.75</v>
      </c>
      <c r="F39" s="33">
        <f>500/(-216.0475144+16.2606339*E39-0.002388645*POWER(E39,2)-0.00113732*POWER(E39,3)+0.00000701863*POWER(E39,4)-0.00000001291*POWER(E39,5))</f>
        <v>0.6289950623967643</v>
      </c>
      <c r="G39" s="7">
        <v>140</v>
      </c>
      <c r="H39" s="7">
        <v>150</v>
      </c>
      <c r="I39" s="7">
        <v>0</v>
      </c>
      <c r="J39" s="34">
        <f>MAX(G39,H39,I39)</f>
        <v>150</v>
      </c>
      <c r="K39" s="35">
        <f>F39*J39</f>
        <v>94.34925935951465</v>
      </c>
      <c r="L39" s="7">
        <v>3</v>
      </c>
    </row>
    <row r="40" spans="1:12" ht="15.75">
      <c r="A40" s="43" t="s">
        <v>18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31.5">
      <c r="A41" s="7">
        <v>1</v>
      </c>
      <c r="B41" s="36" t="s">
        <v>21</v>
      </c>
      <c r="C41" s="7">
        <v>1991</v>
      </c>
      <c r="D41" s="36" t="s">
        <v>17</v>
      </c>
      <c r="E41" s="7">
        <v>68.5</v>
      </c>
      <c r="F41" s="33">
        <f>500/(594.31747775582-27.23842536447*E41+0.82112226871*POWER(E41,2)-0.00930733913*POWER(E41,3)+0.00004731582*POWER(E41,4)-0.00000009054*POWER(E41,5))</f>
        <v>1.0099962602564914</v>
      </c>
      <c r="G41" s="7">
        <v>70</v>
      </c>
      <c r="H41" s="7" t="s">
        <v>79</v>
      </c>
      <c r="I41" s="7">
        <v>0</v>
      </c>
      <c r="J41" s="34">
        <f>MAX(G41,H41,I41)</f>
        <v>70</v>
      </c>
      <c r="K41" s="35">
        <f>F41*J41</f>
        <v>70.69973821795439</v>
      </c>
      <c r="L41" s="7">
        <v>1</v>
      </c>
    </row>
    <row r="42" spans="1:12" ht="15.75">
      <c r="A42" s="7">
        <v>2</v>
      </c>
      <c r="B42" s="36" t="s">
        <v>22</v>
      </c>
      <c r="C42" s="7">
        <v>1983</v>
      </c>
      <c r="D42" s="36" t="s">
        <v>17</v>
      </c>
      <c r="E42" s="7">
        <v>71.3</v>
      </c>
      <c r="F42" s="33">
        <f>500/(594.31747775582-27.23842536447*E42+0.82112226871*POWER(E42,2)-0.00930733913*POWER(E42,3)+0.00004731582*POWER(E42,4)-0.00000009054*POWER(E42,5))</f>
        <v>0.9824442001975269</v>
      </c>
      <c r="G42" s="7" t="s">
        <v>71</v>
      </c>
      <c r="H42" s="7" t="s">
        <v>80</v>
      </c>
      <c r="I42" s="7" t="s">
        <v>80</v>
      </c>
      <c r="J42" s="34">
        <f>MAX(G42,H42,I42)</f>
        <v>0</v>
      </c>
      <c r="K42" s="35">
        <f>F42*J42</f>
        <v>0</v>
      </c>
      <c r="L42" s="7"/>
    </row>
    <row r="43" spans="1:12" ht="15.75">
      <c r="A43" s="57" t="s">
        <v>20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5">
      <c r="A44" s="7">
        <v>1</v>
      </c>
      <c r="B44" s="32" t="s">
        <v>43</v>
      </c>
      <c r="C44" s="7">
        <v>1985</v>
      </c>
      <c r="D44" s="32" t="s">
        <v>37</v>
      </c>
      <c r="E44" s="7">
        <v>80.3</v>
      </c>
      <c r="F44" s="33">
        <f>500/(-216.0475144+16.2606339*E44-0.002388645*POWER(E44,2)-0.00113732*POWER(E44,3)+0.00000701863*POWER(E44,4)-0.00000001291*POWER(E44,5))</f>
        <v>0.6810942514232841</v>
      </c>
      <c r="G44" s="7" t="s">
        <v>78</v>
      </c>
      <c r="H44" s="7">
        <v>260</v>
      </c>
      <c r="I44" s="7" t="s">
        <v>87</v>
      </c>
      <c r="J44" s="34">
        <f>MAX(G44,H44,I44)</f>
        <v>260</v>
      </c>
      <c r="K44" s="35">
        <f>F44*J44</f>
        <v>177.08450537005385</v>
      </c>
      <c r="L44" s="7">
        <v>1</v>
      </c>
    </row>
    <row r="45" spans="1:12" ht="30">
      <c r="A45" s="7">
        <v>2</v>
      </c>
      <c r="B45" s="32" t="s">
        <v>48</v>
      </c>
      <c r="C45" s="7">
        <v>1980</v>
      </c>
      <c r="D45" s="32" t="s">
        <v>37</v>
      </c>
      <c r="E45" s="7">
        <v>103.95</v>
      </c>
      <c r="F45" s="33">
        <f>500/(-216.0475144+16.2606339*E45-0.002388645*POWER(E45,2)-0.00113732*POWER(E45,3)+0.00000701863*POWER(E45,4)-0.00000001291*POWER(E45,5))</f>
        <v>0.5996940340107093</v>
      </c>
      <c r="G45" s="7">
        <v>225</v>
      </c>
      <c r="H45" s="7">
        <v>232.5</v>
      </c>
      <c r="I45" s="7">
        <v>240</v>
      </c>
      <c r="J45" s="34">
        <f>MAX(G45,H45,I45)</f>
        <v>240</v>
      </c>
      <c r="K45" s="35">
        <f>F45*J45</f>
        <v>143.92656816257022</v>
      </c>
      <c r="L45" s="7">
        <v>2</v>
      </c>
    </row>
    <row r="46" spans="1:12" ht="15">
      <c r="A46" s="7">
        <v>3</v>
      </c>
      <c r="B46" s="32" t="s">
        <v>55</v>
      </c>
      <c r="C46" s="7">
        <v>1995</v>
      </c>
      <c r="D46" s="32" t="s">
        <v>33</v>
      </c>
      <c r="E46" s="7">
        <v>107.75</v>
      </c>
      <c r="F46" s="33">
        <f>500/(-216.0475144+16.2606339*E46-0.002388645*POWER(E46,2)-0.00113732*POWER(E46,3)+0.00000701863*POWER(E46,4)-0.00000001291*POWER(E46,5))</f>
        <v>0.5923502205549889</v>
      </c>
      <c r="G46" s="7">
        <v>200</v>
      </c>
      <c r="H46" s="7">
        <v>215</v>
      </c>
      <c r="I46" s="7" t="s">
        <v>86</v>
      </c>
      <c r="J46" s="34">
        <f>MAX(G46,H46,I46)</f>
        <v>215</v>
      </c>
      <c r="K46" s="35">
        <f>F46*J46</f>
        <v>127.35529741932261</v>
      </c>
      <c r="L46" s="7">
        <v>3</v>
      </c>
    </row>
    <row r="47" spans="1:12" ht="15">
      <c r="A47" s="24"/>
      <c r="B47" s="18"/>
      <c r="C47" s="20"/>
      <c r="D47" s="18"/>
      <c r="E47" s="20"/>
      <c r="F47" s="20"/>
      <c r="G47" s="9"/>
      <c r="H47" s="9"/>
      <c r="I47" s="9"/>
      <c r="J47" s="20"/>
      <c r="K47" s="19"/>
      <c r="L47" s="20"/>
    </row>
    <row r="48" spans="1:12" ht="15">
      <c r="A48" s="21" t="s">
        <v>91</v>
      </c>
      <c r="B48" s="21"/>
      <c r="C48" s="21"/>
      <c r="D48" s="18"/>
      <c r="E48" s="42" t="s">
        <v>94</v>
      </c>
      <c r="F48" s="42"/>
      <c r="G48" s="42"/>
      <c r="H48" s="42"/>
      <c r="I48" s="42"/>
      <c r="J48" s="42"/>
      <c r="K48" s="19"/>
      <c r="L48" s="20"/>
    </row>
    <row r="49" spans="1:12" ht="15">
      <c r="A49" s="21" t="s">
        <v>88</v>
      </c>
      <c r="B49" s="10"/>
      <c r="C49" s="28"/>
      <c r="D49" s="18"/>
      <c r="E49" s="29" t="s">
        <v>10</v>
      </c>
      <c r="F49" s="42" t="s">
        <v>12</v>
      </c>
      <c r="G49" s="42"/>
      <c r="H49" s="42"/>
      <c r="I49" s="7" t="s">
        <v>14</v>
      </c>
      <c r="J49" s="29" t="s">
        <v>13</v>
      </c>
      <c r="K49" s="19"/>
      <c r="L49" s="20"/>
    </row>
    <row r="50" spans="1:12" ht="15">
      <c r="A50" s="21" t="s">
        <v>89</v>
      </c>
      <c r="B50" s="10"/>
      <c r="C50" s="28"/>
      <c r="D50" s="18"/>
      <c r="E50" s="29">
        <v>1</v>
      </c>
      <c r="F50" s="42" t="s">
        <v>29</v>
      </c>
      <c r="G50" s="42"/>
      <c r="H50" s="42"/>
      <c r="I50" s="7">
        <v>62.35</v>
      </c>
      <c r="J50" s="4">
        <v>73.07</v>
      </c>
      <c r="K50" s="19"/>
      <c r="L50" s="20"/>
    </row>
    <row r="51" spans="1:12" ht="15">
      <c r="A51" s="21" t="s">
        <v>90</v>
      </c>
      <c r="B51" s="10"/>
      <c r="C51" s="28"/>
      <c r="D51" s="18"/>
      <c r="E51" s="28"/>
      <c r="F51" s="41"/>
      <c r="G51" s="41"/>
      <c r="H51" s="41"/>
      <c r="I51" s="25"/>
      <c r="J51" s="22"/>
      <c r="K51" s="19"/>
      <c r="L51" s="20"/>
    </row>
    <row r="52" spans="1:12" ht="15">
      <c r="A52" s="21" t="s">
        <v>92</v>
      </c>
      <c r="B52" s="10"/>
      <c r="C52" s="28"/>
      <c r="D52" s="18"/>
      <c r="E52" s="42" t="s">
        <v>93</v>
      </c>
      <c r="F52" s="42"/>
      <c r="G52" s="42"/>
      <c r="H52" s="42"/>
      <c r="I52" s="42"/>
      <c r="J52" s="42"/>
      <c r="K52" s="19"/>
      <c r="L52" s="20"/>
    </row>
    <row r="53" spans="1:12" ht="15">
      <c r="A53" s="28"/>
      <c r="B53" s="10"/>
      <c r="C53" s="22"/>
      <c r="D53" s="18"/>
      <c r="E53" s="29" t="s">
        <v>10</v>
      </c>
      <c r="F53" s="42" t="s">
        <v>12</v>
      </c>
      <c r="G53" s="42"/>
      <c r="H53" s="42"/>
      <c r="I53" s="7" t="s">
        <v>14</v>
      </c>
      <c r="J53" s="29" t="s">
        <v>13</v>
      </c>
      <c r="K53" s="19"/>
      <c r="L53" s="20"/>
    </row>
    <row r="54" spans="1:12" ht="15">
      <c r="A54" s="24"/>
      <c r="B54" s="18"/>
      <c r="C54" s="20"/>
      <c r="D54" s="18"/>
      <c r="E54" s="29">
        <v>1</v>
      </c>
      <c r="F54" s="42" t="s">
        <v>21</v>
      </c>
      <c r="G54" s="42"/>
      <c r="H54" s="42"/>
      <c r="I54" s="7">
        <v>68.5</v>
      </c>
      <c r="J54" s="29">
        <v>70.7</v>
      </c>
      <c r="K54" s="19"/>
      <c r="L54" s="20"/>
    </row>
    <row r="55" spans="1:12" ht="15">
      <c r="A55" s="24"/>
      <c r="B55" s="21"/>
      <c r="C55" s="21"/>
      <c r="D55" s="21"/>
      <c r="E55" s="20"/>
      <c r="F55" s="20"/>
      <c r="G55" s="9"/>
      <c r="H55" s="9"/>
      <c r="I55" s="9"/>
      <c r="J55" s="20"/>
      <c r="K55" s="21"/>
      <c r="L55" s="21"/>
    </row>
    <row r="56" spans="1:12" ht="15">
      <c r="A56" s="24"/>
      <c r="B56" s="21"/>
      <c r="C56" s="21"/>
      <c r="D56" s="21"/>
      <c r="E56" s="42" t="s">
        <v>95</v>
      </c>
      <c r="F56" s="42"/>
      <c r="G56" s="42"/>
      <c r="H56" s="42"/>
      <c r="I56" s="42"/>
      <c r="J56" s="42"/>
      <c r="K56" s="21"/>
      <c r="L56" s="21"/>
    </row>
    <row r="57" spans="1:12" ht="15">
      <c r="A57" s="24"/>
      <c r="B57" s="21"/>
      <c r="C57" s="21"/>
      <c r="D57" s="21"/>
      <c r="E57" s="29" t="s">
        <v>10</v>
      </c>
      <c r="F57" s="42" t="s">
        <v>12</v>
      </c>
      <c r="G57" s="42"/>
      <c r="H57" s="42"/>
      <c r="I57" s="7" t="s">
        <v>14</v>
      </c>
      <c r="J57" s="29" t="s">
        <v>13</v>
      </c>
      <c r="K57" s="21"/>
      <c r="L57" s="21"/>
    </row>
    <row r="58" spans="1:12" ht="15">
      <c r="A58" s="24"/>
      <c r="B58" s="21"/>
      <c r="C58" s="21"/>
      <c r="D58" s="21"/>
      <c r="E58" s="29">
        <v>1</v>
      </c>
      <c r="F58" s="42" t="s">
        <v>43</v>
      </c>
      <c r="G58" s="42"/>
      <c r="H58" s="42"/>
      <c r="I58" s="7">
        <v>80.3</v>
      </c>
      <c r="J58" s="29">
        <v>132.81</v>
      </c>
      <c r="K58" s="21"/>
      <c r="L58" s="21"/>
    </row>
    <row r="59" spans="1:12" ht="15">
      <c r="A59" s="24"/>
      <c r="B59" s="21"/>
      <c r="C59" s="21"/>
      <c r="D59" s="21"/>
      <c r="E59" s="28"/>
      <c r="F59" s="41"/>
      <c r="G59" s="41"/>
      <c r="H59" s="41"/>
      <c r="I59" s="25"/>
      <c r="J59" s="22"/>
      <c r="K59" s="21"/>
      <c r="L59" s="21"/>
    </row>
    <row r="60" spans="1:12" ht="15">
      <c r="A60" s="28"/>
      <c r="B60" s="10"/>
      <c r="C60" s="22"/>
      <c r="D60" s="10"/>
      <c r="E60" s="42" t="s">
        <v>95</v>
      </c>
      <c r="F60" s="42"/>
      <c r="G60" s="42"/>
      <c r="H60" s="42"/>
      <c r="I60" s="42"/>
      <c r="J60" s="42"/>
      <c r="K60" s="21"/>
      <c r="L60" s="21"/>
    </row>
    <row r="61" spans="1:12" ht="15">
      <c r="A61" s="41"/>
      <c r="B61" s="41"/>
      <c r="C61" s="41"/>
      <c r="D61" s="41"/>
      <c r="E61" s="29" t="s">
        <v>10</v>
      </c>
      <c r="F61" s="42" t="s">
        <v>12</v>
      </c>
      <c r="G61" s="42"/>
      <c r="H61" s="42"/>
      <c r="I61" s="7" t="s">
        <v>14</v>
      </c>
      <c r="J61" s="29" t="s">
        <v>13</v>
      </c>
      <c r="K61" s="27"/>
      <c r="L61" s="27"/>
    </row>
    <row r="62" spans="1:12" ht="15">
      <c r="A62" s="28"/>
      <c r="B62" s="10"/>
      <c r="C62" s="41"/>
      <c r="D62" s="41"/>
      <c r="E62" s="29">
        <v>1</v>
      </c>
      <c r="F62" s="42" t="s">
        <v>43</v>
      </c>
      <c r="G62" s="42"/>
      <c r="H62" s="42"/>
      <c r="I62" s="7">
        <v>80.3</v>
      </c>
      <c r="J62" s="29">
        <v>177.08</v>
      </c>
      <c r="K62" s="19"/>
      <c r="L62" s="20"/>
    </row>
    <row r="63" spans="1:12" ht="15">
      <c r="A63" s="28"/>
      <c r="B63" s="10"/>
      <c r="C63" s="41"/>
      <c r="D63" s="41"/>
      <c r="E63" s="22"/>
      <c r="F63" s="22"/>
      <c r="G63" s="26"/>
      <c r="H63" s="26"/>
      <c r="I63" s="26"/>
      <c r="J63" s="22"/>
      <c r="K63" s="19"/>
      <c r="L63" s="20"/>
    </row>
    <row r="64" spans="1:12" ht="15">
      <c r="A64" s="28"/>
      <c r="B64" s="10"/>
      <c r="C64" s="41"/>
      <c r="D64" s="41"/>
      <c r="E64" s="22"/>
      <c r="F64" s="22"/>
      <c r="G64" s="26"/>
      <c r="H64" s="26"/>
      <c r="I64" s="26"/>
      <c r="J64" s="22"/>
      <c r="K64" s="19"/>
      <c r="L64" s="20"/>
    </row>
  </sheetData>
  <sheetProtection/>
  <mergeCells count="41">
    <mergeCell ref="A1:B1"/>
    <mergeCell ref="C1:J1"/>
    <mergeCell ref="K1:L1"/>
    <mergeCell ref="A2:A3"/>
    <mergeCell ref="B2:B3"/>
    <mergeCell ref="C2:C3"/>
    <mergeCell ref="D2:D3"/>
    <mergeCell ref="F2:F3"/>
    <mergeCell ref="G2:I2"/>
    <mergeCell ref="J2:J3"/>
    <mergeCell ref="K2:K3"/>
    <mergeCell ref="L2:L3"/>
    <mergeCell ref="A4:L4"/>
    <mergeCell ref="A7:L7"/>
    <mergeCell ref="A12:L12"/>
    <mergeCell ref="A16:L16"/>
    <mergeCell ref="E2:E3"/>
    <mergeCell ref="A19:L19"/>
    <mergeCell ref="A25:L25"/>
    <mergeCell ref="A31:L31"/>
    <mergeCell ref="A36:L36"/>
    <mergeCell ref="A40:L40"/>
    <mergeCell ref="A43:L43"/>
    <mergeCell ref="E48:J48"/>
    <mergeCell ref="F49:H49"/>
    <mergeCell ref="F50:H50"/>
    <mergeCell ref="F51:H51"/>
    <mergeCell ref="E52:J52"/>
    <mergeCell ref="F53:H53"/>
    <mergeCell ref="F54:H54"/>
    <mergeCell ref="E56:J56"/>
    <mergeCell ref="F57:H57"/>
    <mergeCell ref="F58:H58"/>
    <mergeCell ref="F59:H59"/>
    <mergeCell ref="E60:J60"/>
    <mergeCell ref="A61:D61"/>
    <mergeCell ref="F61:H61"/>
    <mergeCell ref="C62:D62"/>
    <mergeCell ref="F62:H62"/>
    <mergeCell ref="C63:D63"/>
    <mergeCell ref="C64:D64"/>
  </mergeCells>
  <printOptions/>
  <pageMargins left="0.7" right="0.7" top="0.75" bottom="0.75" header="0.3" footer="0.3"/>
  <pageSetup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2016-12-25T18:09:05Z</dcterms:modified>
  <cp:category/>
  <cp:version/>
  <cp:contentType/>
  <cp:contentStatus/>
</cp:coreProperties>
</file>