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717"/>
  </bookViews>
  <sheets>
    <sheet name="Поток" sheetId="3" r:id="rId1"/>
  </sheets>
  <calcPr calcId="114210"/>
</workbook>
</file>

<file path=xl/calcChain.xml><?xml version="1.0" encoding="utf-8"?>
<calcChain xmlns="http://schemas.openxmlformats.org/spreadsheetml/2006/main">
  <c r="G31" i="3"/>
  <c r="G24"/>
  <c r="Q48"/>
  <c r="G48"/>
  <c r="Q43"/>
  <c r="Q44"/>
  <c r="G43"/>
  <c r="R43"/>
  <c r="G44"/>
  <c r="Q45"/>
  <c r="Q36"/>
  <c r="Q8"/>
  <c r="Q7"/>
  <c r="G8"/>
  <c r="G7"/>
  <c r="Q32"/>
  <c r="Q31"/>
  <c r="G32"/>
  <c r="G29"/>
  <c r="G16"/>
  <c r="G20"/>
  <c r="G23"/>
  <c r="G27"/>
  <c r="G26"/>
  <c r="G22"/>
  <c r="G19"/>
  <c r="G15"/>
  <c r="G11"/>
  <c r="G12"/>
  <c r="G13"/>
  <c r="G10"/>
  <c r="G5"/>
  <c r="Q5"/>
  <c r="Q26"/>
  <c r="Q22"/>
  <c r="Q23"/>
  <c r="Q24"/>
  <c r="R24"/>
  <c r="Q16"/>
  <c r="R16"/>
  <c r="Q15"/>
  <c r="Q11"/>
  <c r="R11"/>
  <c r="Q12"/>
  <c r="Q13"/>
  <c r="Q10"/>
  <c r="Q46"/>
  <c r="G46"/>
  <c r="Q42"/>
  <c r="G42"/>
  <c r="G45"/>
  <c r="Q40"/>
  <c r="G40"/>
  <c r="Q39"/>
  <c r="G39"/>
  <c r="Q37"/>
  <c r="G37"/>
  <c r="G36"/>
  <c r="Q35"/>
  <c r="G35"/>
  <c r="Q29"/>
  <c r="Q27"/>
  <c r="R27"/>
  <c r="Q20"/>
  <c r="Q19"/>
  <c r="R48"/>
  <c r="R45"/>
  <c r="R44"/>
  <c r="R32"/>
  <c r="R31"/>
  <c r="R26"/>
  <c r="R36"/>
  <c r="R8"/>
  <c r="R23"/>
  <c r="R7"/>
  <c r="R12"/>
  <c r="R46"/>
  <c r="R42"/>
  <c r="R40"/>
  <c r="R39"/>
  <c r="R37"/>
  <c r="R35"/>
  <c r="R10"/>
  <c r="R13"/>
  <c r="R29"/>
  <c r="R20"/>
  <c r="R22"/>
  <c r="R19"/>
  <c r="R15"/>
  <c r="R5"/>
</calcChain>
</file>

<file path=xl/sharedStrings.xml><?xml version="1.0" encoding="utf-8"?>
<sst xmlns="http://schemas.openxmlformats.org/spreadsheetml/2006/main" count="244" uniqueCount="129">
  <si>
    <t>Команда</t>
  </si>
  <si>
    <t>Приседания</t>
  </si>
  <si>
    <t>Жим лежа</t>
  </si>
  <si>
    <t>Становая тяга</t>
  </si>
  <si>
    <t>Пауэр</t>
  </si>
  <si>
    <t>Энерджи</t>
  </si>
  <si>
    <t>Малаховский Андрей</t>
  </si>
  <si>
    <t>№</t>
  </si>
  <si>
    <t>Фамилия, имя</t>
  </si>
  <si>
    <t>Год рожд.</t>
  </si>
  <si>
    <t>Разряд</t>
  </si>
  <si>
    <t xml:space="preserve">Собств. </t>
  </si>
  <si>
    <t>Коэфф.</t>
  </si>
  <si>
    <t>Сумма</t>
  </si>
  <si>
    <t>Место</t>
  </si>
  <si>
    <t>Тренеры</t>
  </si>
  <si>
    <t>вес</t>
  </si>
  <si>
    <t>Самостоятельно</t>
  </si>
  <si>
    <t>Федотов Т.А.</t>
  </si>
  <si>
    <t>Судьи на помосте</t>
  </si>
  <si>
    <t xml:space="preserve"> Секретарь</t>
  </si>
  <si>
    <t>Главный судья</t>
  </si>
  <si>
    <t>Главный секретарь</t>
  </si>
  <si>
    <t>Слепухин Андрей</t>
  </si>
  <si>
    <t>Зиновьев Дмитрий</t>
  </si>
  <si>
    <t>Соколов Сергей</t>
  </si>
  <si>
    <t xml:space="preserve">Мужчины ЭК </t>
  </si>
  <si>
    <t>Головкин Александр</t>
  </si>
  <si>
    <t>Женщины, абс.</t>
  </si>
  <si>
    <t>Ибрагимова Оксана</t>
  </si>
  <si>
    <t>МС</t>
  </si>
  <si>
    <t>Лихоман Андрей</t>
  </si>
  <si>
    <t>Степанов Дмитрий</t>
  </si>
  <si>
    <t>Б. р.</t>
  </si>
  <si>
    <t>Юниоры, абс.</t>
  </si>
  <si>
    <t>Юноши, абс.</t>
  </si>
  <si>
    <t>Матяс Кирилл</t>
  </si>
  <si>
    <t>КМС</t>
  </si>
  <si>
    <t>Лично</t>
  </si>
  <si>
    <t>Панов Николай</t>
  </si>
  <si>
    <t>Ефимов Александр</t>
  </si>
  <si>
    <t>Лычков Владимир</t>
  </si>
  <si>
    <t>Иванищенко А.Б.</t>
  </si>
  <si>
    <t>Прокуденков А.В.</t>
  </si>
  <si>
    <t>Галашкин Виталий</t>
  </si>
  <si>
    <t>Тимофеев Руслан</t>
  </si>
  <si>
    <t>Мужчины до 105 кг</t>
  </si>
  <si>
    <t>Мужчины до 74 кг</t>
  </si>
  <si>
    <t>Мужчины до 83 кг</t>
  </si>
  <si>
    <t>Мужчины до 93 кг</t>
  </si>
  <si>
    <t>Кудаев Максим</t>
  </si>
  <si>
    <t>Ветераны, абс.</t>
  </si>
  <si>
    <t>Шварев Александр</t>
  </si>
  <si>
    <t>Женщины ЭК, абс.</t>
  </si>
  <si>
    <t>Чарыева Мая</t>
  </si>
  <si>
    <t>Лебедева Мария</t>
  </si>
  <si>
    <t>Никандров А.В.</t>
  </si>
  <si>
    <t>До 93 кг</t>
  </si>
  <si>
    <t>Курков Александр</t>
  </si>
  <si>
    <t>Птичкин Андрей</t>
  </si>
  <si>
    <t>Семенов Алексей</t>
  </si>
  <si>
    <t>Богданов В.А.</t>
  </si>
  <si>
    <t>До 105 кг</t>
  </si>
  <si>
    <t>Федоров Иван</t>
  </si>
  <si>
    <t>Федотов Б.О.</t>
  </si>
  <si>
    <t>До 120 кг</t>
  </si>
  <si>
    <t>Иванов Святослав</t>
  </si>
  <si>
    <t>Никандров Андрей</t>
  </si>
  <si>
    <t>Лаптев Артем</t>
  </si>
  <si>
    <t>Романов Роман</t>
  </si>
  <si>
    <t>-</t>
  </si>
  <si>
    <t>Св. 120 кг</t>
  </si>
  <si>
    <t>Алексеев Дмитрий</t>
  </si>
  <si>
    <t>80х</t>
  </si>
  <si>
    <t>Масальский Даниил</t>
  </si>
  <si>
    <t>Шахмурадов Мовсар</t>
  </si>
  <si>
    <t>90х</t>
  </si>
  <si>
    <t>135х</t>
  </si>
  <si>
    <t>140х</t>
  </si>
  <si>
    <t>190х</t>
  </si>
  <si>
    <t>275х</t>
  </si>
  <si>
    <t>95х</t>
  </si>
  <si>
    <t>105х</t>
  </si>
  <si>
    <t>155х</t>
  </si>
  <si>
    <t>230х</t>
  </si>
  <si>
    <t>300х</t>
  </si>
  <si>
    <t>310х</t>
  </si>
  <si>
    <t>142,5х</t>
  </si>
  <si>
    <t>250х</t>
  </si>
  <si>
    <t>285х</t>
  </si>
  <si>
    <t>290х</t>
  </si>
  <si>
    <t>100х</t>
  </si>
  <si>
    <t>75х</t>
  </si>
  <si>
    <t>92,5х</t>
  </si>
  <si>
    <t>102,5х</t>
  </si>
  <si>
    <t>122,5х</t>
  </si>
  <si>
    <t>162,5х</t>
  </si>
  <si>
    <t>240х</t>
  </si>
  <si>
    <t>225х</t>
  </si>
  <si>
    <t>260х</t>
  </si>
  <si>
    <t>175х</t>
  </si>
  <si>
    <t>177,5х</t>
  </si>
  <si>
    <t>195х</t>
  </si>
  <si>
    <t>202,5х</t>
  </si>
  <si>
    <t>265х</t>
  </si>
  <si>
    <t>112,5х</t>
  </si>
  <si>
    <t>185х</t>
  </si>
  <si>
    <t>277,5х</t>
  </si>
  <si>
    <t>160х</t>
  </si>
  <si>
    <t>227,5х</t>
  </si>
  <si>
    <t>Школа Пауэрлифтинга</t>
  </si>
  <si>
    <t>Боди Фитнес Стайл</t>
  </si>
  <si>
    <t>Титан Вел. Новгород</t>
  </si>
  <si>
    <t>Атлет Валдай</t>
  </si>
  <si>
    <t>Рекорд</t>
  </si>
  <si>
    <t>Выполн. разряд</t>
  </si>
  <si>
    <t>Попередень В.А.</t>
  </si>
  <si>
    <t>Низамиева Е.Э.</t>
  </si>
  <si>
    <t>2 юн. +</t>
  </si>
  <si>
    <t>3 +</t>
  </si>
  <si>
    <t>2 +</t>
  </si>
  <si>
    <t>КМС +</t>
  </si>
  <si>
    <t>1 +</t>
  </si>
  <si>
    <t xml:space="preserve">Чемпионат и Первенства г. Пскова по пауэрлифтингу (троеборью и троеборью классическому) «Псковская Твердыня - 2017». </t>
  </si>
  <si>
    <t>Мужчины кл.</t>
  </si>
  <si>
    <t>Лютсепп С., Федотова Ю., Васильев С.</t>
  </si>
  <si>
    <t>Федотова Ю.В.</t>
  </si>
  <si>
    <t>Музыченко Алиса</t>
  </si>
  <si>
    <t>Еремеев А.Г.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</si>
</sst>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"/>
  </numFmts>
  <fonts count="6">
    <font>
      <sz val="11"/>
      <color rgb="FF000000"/>
      <name val="Calibri"/>
      <family val="2"/>
      <charset val="204"/>
    </font>
    <font>
      <b/>
      <sz val="11"/>
      <color indexed="55"/>
      <name val="Calibri"/>
      <family val="2"/>
      <charset val="204"/>
    </font>
    <font>
      <b/>
      <sz val="18"/>
      <color indexed="55"/>
      <name val="Calibri"/>
      <family val="2"/>
      <charset val="204"/>
    </font>
    <font>
      <sz val="12"/>
      <color indexed="55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/>
    <xf numFmtId="4" fontId="0" fillId="0" borderId="3" xfId="0" applyNumberFormat="1" applyFont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top"/>
    </xf>
    <xf numFmtId="164" fontId="0" fillId="0" borderId="17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top"/>
    </xf>
    <xf numFmtId="1" fontId="0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top"/>
    </xf>
    <xf numFmtId="164" fontId="0" fillId="0" borderId="23" xfId="0" applyNumberForma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top"/>
    </xf>
    <xf numFmtId="164" fontId="0" fillId="0" borderId="26" xfId="0" applyNumberForma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1" fontId="0" fillId="0" borderId="16" xfId="0" applyNumberFormat="1" applyFon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D5B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="90" zoomScaleNormal="90" workbookViewId="0">
      <selection activeCell="V44" sqref="V44"/>
    </sheetView>
  </sheetViews>
  <sheetFormatPr defaultColWidth="8.85546875" defaultRowHeight="15"/>
  <cols>
    <col min="1" max="1" width="2.85546875" customWidth="1"/>
    <col min="2" max="2" width="20.85546875" style="23" bestFit="1" customWidth="1"/>
    <col min="3" max="3" width="6.140625" customWidth="1"/>
    <col min="4" max="4" width="9.28515625" customWidth="1"/>
    <col min="5" max="5" width="21.42578125" style="23" customWidth="1"/>
    <col min="6" max="6" width="7.5703125" customWidth="1"/>
    <col min="7" max="7" width="9" style="19" customWidth="1"/>
    <col min="8" max="17" width="7.7109375" style="19" customWidth="1"/>
    <col min="18" max="18" width="8.85546875" customWidth="1"/>
    <col min="19" max="19" width="7.7109375" customWidth="1"/>
    <col min="20" max="20" width="8.5703125" customWidth="1"/>
    <col min="21" max="21" width="19.28515625" customWidth="1"/>
  </cols>
  <sheetData>
    <row r="1" spans="1:21" ht="24" thickBot="1">
      <c r="A1" s="134" t="s">
        <v>123</v>
      </c>
      <c r="B1" s="134"/>
      <c r="C1" s="134"/>
      <c r="D1" s="134"/>
      <c r="E1" s="134"/>
      <c r="F1" s="134"/>
      <c r="G1" s="134"/>
      <c r="H1" s="135"/>
      <c r="I1" s="135"/>
      <c r="J1" s="135"/>
      <c r="K1" s="135"/>
      <c r="L1" s="135"/>
      <c r="M1" s="135"/>
      <c r="N1" s="135"/>
      <c r="O1" s="135"/>
      <c r="P1" s="135"/>
      <c r="Q1" s="134"/>
      <c r="R1" s="134"/>
      <c r="S1" s="134"/>
      <c r="T1" s="134"/>
      <c r="U1" s="134"/>
    </row>
    <row r="2" spans="1:21" ht="15.75" customHeight="1">
      <c r="A2" s="136" t="s">
        <v>7</v>
      </c>
      <c r="B2" s="138" t="s">
        <v>8</v>
      </c>
      <c r="C2" s="140" t="s">
        <v>9</v>
      </c>
      <c r="D2" s="138" t="s">
        <v>10</v>
      </c>
      <c r="E2" s="142" t="s">
        <v>0</v>
      </c>
      <c r="F2" s="20" t="s">
        <v>11</v>
      </c>
      <c r="G2" s="144" t="s">
        <v>12</v>
      </c>
      <c r="H2" s="146" t="s">
        <v>1</v>
      </c>
      <c r="I2" s="147"/>
      <c r="J2" s="148"/>
      <c r="K2" s="146" t="s">
        <v>2</v>
      </c>
      <c r="L2" s="147"/>
      <c r="M2" s="148"/>
      <c r="N2" s="146" t="s">
        <v>3</v>
      </c>
      <c r="O2" s="147"/>
      <c r="P2" s="148"/>
      <c r="Q2" s="164" t="s">
        <v>13</v>
      </c>
      <c r="R2" s="166" t="s">
        <v>12</v>
      </c>
      <c r="S2" s="168" t="s">
        <v>14</v>
      </c>
      <c r="T2" s="170" t="s">
        <v>115</v>
      </c>
      <c r="U2" s="161" t="s">
        <v>15</v>
      </c>
    </row>
    <row r="3" spans="1:21" ht="15.75" thickBot="1">
      <c r="A3" s="137"/>
      <c r="B3" s="139"/>
      <c r="C3" s="141"/>
      <c r="D3" s="139"/>
      <c r="E3" s="143"/>
      <c r="F3" s="72" t="s">
        <v>16</v>
      </c>
      <c r="G3" s="145"/>
      <c r="H3" s="24">
        <v>1</v>
      </c>
      <c r="I3" s="25">
        <v>2</v>
      </c>
      <c r="J3" s="26">
        <v>3</v>
      </c>
      <c r="K3" s="24">
        <v>1</v>
      </c>
      <c r="L3" s="25">
        <v>2</v>
      </c>
      <c r="M3" s="26">
        <v>3</v>
      </c>
      <c r="N3" s="24">
        <v>1</v>
      </c>
      <c r="O3" s="25">
        <v>2</v>
      </c>
      <c r="P3" s="26">
        <v>3</v>
      </c>
      <c r="Q3" s="165"/>
      <c r="R3" s="167"/>
      <c r="S3" s="169"/>
      <c r="T3" s="171"/>
      <c r="U3" s="162"/>
    </row>
    <row r="4" spans="1:21" ht="15.75" customHeight="1" thickBot="1">
      <c r="A4" s="175" t="s">
        <v>28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7"/>
    </row>
    <row r="5" spans="1:21" ht="16.5" thickBot="1">
      <c r="A5" s="65">
        <v>1</v>
      </c>
      <c r="B5" s="66" t="s">
        <v>29</v>
      </c>
      <c r="C5" s="96">
        <v>1963</v>
      </c>
      <c r="D5" s="66" t="s">
        <v>30</v>
      </c>
      <c r="E5" s="97" t="s">
        <v>110</v>
      </c>
      <c r="F5" s="98">
        <v>49.55</v>
      </c>
      <c r="G5" s="99">
        <f>500/(594.31747775582-27.23842536447*F5+0.82112226871*POWER(F5,2)-0.00930733913*POWER(F5,3)+0.00004731582*POWER(F5,4)-0.00000009054*POWER(F5,5))</f>
        <v>1.2934422064724425</v>
      </c>
      <c r="H5" s="65">
        <v>85</v>
      </c>
      <c r="I5" s="66">
        <v>90</v>
      </c>
      <c r="J5" s="67" t="s">
        <v>81</v>
      </c>
      <c r="K5" s="65">
        <v>42.5</v>
      </c>
      <c r="L5" s="66">
        <v>47.5</v>
      </c>
      <c r="M5" s="67">
        <v>50</v>
      </c>
      <c r="N5" s="65">
        <v>95</v>
      </c>
      <c r="O5" s="66">
        <v>105</v>
      </c>
      <c r="P5" s="67" t="s">
        <v>105</v>
      </c>
      <c r="Q5" s="100">
        <f>MAX(H5:J5)+MAX(K5:M5)+MAX(N5:P5)</f>
        <v>245</v>
      </c>
      <c r="R5" s="101">
        <f>G5*Q5</f>
        <v>316.89334058574838</v>
      </c>
      <c r="S5" s="102">
        <v>1</v>
      </c>
      <c r="T5" s="102">
        <v>1</v>
      </c>
      <c r="U5" s="67" t="s">
        <v>18</v>
      </c>
    </row>
    <row r="6" spans="1:21" s="2" customFormat="1" ht="15.75" thickBot="1">
      <c r="A6" s="158" t="s">
        <v>53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60"/>
    </row>
    <row r="7" spans="1:21" s="2" customFormat="1">
      <c r="A7" s="59">
        <v>1</v>
      </c>
      <c r="B7" s="81" t="s">
        <v>54</v>
      </c>
      <c r="C7" s="81">
        <v>1992</v>
      </c>
      <c r="D7" s="81" t="s">
        <v>30</v>
      </c>
      <c r="E7" s="62" t="s">
        <v>110</v>
      </c>
      <c r="F7" s="95">
        <v>56.95</v>
      </c>
      <c r="G7" s="64">
        <f>500/(594.31747775582-27.23842536447*F7+0.82112226871*POWER(F7,2)-0.00930733913*POWER(F7,3)+0.00004731582*POWER(F7,4)-0.00000009054*POWER(F7,5))</f>
        <v>1.1611922701224868</v>
      </c>
      <c r="H7" s="59">
        <v>135</v>
      </c>
      <c r="I7" s="60" t="s">
        <v>78</v>
      </c>
      <c r="J7" s="71" t="s">
        <v>78</v>
      </c>
      <c r="K7" s="59">
        <v>70</v>
      </c>
      <c r="L7" s="60" t="s">
        <v>92</v>
      </c>
      <c r="M7" s="71" t="s">
        <v>92</v>
      </c>
      <c r="N7" s="59">
        <v>130</v>
      </c>
      <c r="O7" s="60">
        <v>137.5</v>
      </c>
      <c r="P7" s="71" t="s">
        <v>78</v>
      </c>
      <c r="Q7" s="68">
        <f>MAX(H7:J7)+MAX(K7:M7)+MAX(N7:P7)</f>
        <v>342.5</v>
      </c>
      <c r="R7" s="69">
        <f>G7*Q7</f>
        <v>397.70835251695172</v>
      </c>
      <c r="S7" s="60">
        <v>2</v>
      </c>
      <c r="T7" s="62" t="s">
        <v>37</v>
      </c>
      <c r="U7" s="94" t="s">
        <v>56</v>
      </c>
    </row>
    <row r="8" spans="1:21" s="2" customFormat="1" ht="15.75" thickBot="1">
      <c r="A8" s="24">
        <v>2</v>
      </c>
      <c r="B8" s="47" t="s">
        <v>55</v>
      </c>
      <c r="C8" s="47">
        <v>1996</v>
      </c>
      <c r="D8" s="47" t="s">
        <v>30</v>
      </c>
      <c r="E8" s="40" t="s">
        <v>110</v>
      </c>
      <c r="F8" s="79">
        <v>72</v>
      </c>
      <c r="G8" s="75">
        <f>500/(594.31747775582-27.23842536447*F8+0.82112226871*POWER(F8,2)-0.00930733913*POWER(F8,3)+0.00004731582*POWER(F8,4)-0.00000009054*POWER(F8,5))</f>
        <v>0.97604003699071418</v>
      </c>
      <c r="H8" s="24">
        <v>180</v>
      </c>
      <c r="I8" s="25" t="s">
        <v>79</v>
      </c>
      <c r="J8" s="26" t="s">
        <v>79</v>
      </c>
      <c r="K8" s="24" t="s">
        <v>91</v>
      </c>
      <c r="L8" s="25" t="s">
        <v>91</v>
      </c>
      <c r="M8" s="26">
        <v>100</v>
      </c>
      <c r="N8" s="24">
        <v>155</v>
      </c>
      <c r="O8" s="25">
        <v>162.5</v>
      </c>
      <c r="P8" s="26">
        <v>167.5</v>
      </c>
      <c r="Q8" s="76">
        <f>MAX(H8:J8)+MAX(K8:M8)+MAX(N8:P8)</f>
        <v>447.5</v>
      </c>
      <c r="R8" s="77">
        <f>G8*Q8</f>
        <v>436.7779165533446</v>
      </c>
      <c r="S8" s="25">
        <v>1</v>
      </c>
      <c r="T8" s="40" t="s">
        <v>30</v>
      </c>
      <c r="U8" s="46" t="s">
        <v>18</v>
      </c>
    </row>
    <row r="9" spans="1:21" ht="15.75" customHeight="1" thickBot="1">
      <c r="A9" s="158" t="s">
        <v>35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60"/>
    </row>
    <row r="10" spans="1:21" ht="15.75">
      <c r="A10" s="59">
        <v>1</v>
      </c>
      <c r="B10" s="60" t="s">
        <v>31</v>
      </c>
      <c r="C10" s="61">
        <v>2002</v>
      </c>
      <c r="D10" s="60" t="s">
        <v>33</v>
      </c>
      <c r="E10" s="62" t="s">
        <v>110</v>
      </c>
      <c r="F10" s="63">
        <v>60.65</v>
      </c>
      <c r="G10" s="84">
        <f>500/(-216.0475144+16.2606339*F10-0.002388645*POWER(F10,2)-0.00113732*POWER(F10,3)+0.00000701863*POWER(F10,4)-0.00000001291*POWER(F10,5))</f>
        <v>0.84457361966215361</v>
      </c>
      <c r="H10" s="59">
        <v>80</v>
      </c>
      <c r="I10" s="60">
        <v>90</v>
      </c>
      <c r="J10" s="71">
        <v>100</v>
      </c>
      <c r="K10" s="59">
        <v>55</v>
      </c>
      <c r="L10" s="60">
        <v>60</v>
      </c>
      <c r="M10" s="71">
        <v>65</v>
      </c>
      <c r="N10" s="59">
        <v>85</v>
      </c>
      <c r="O10" s="60">
        <v>95</v>
      </c>
      <c r="P10" s="71">
        <v>102.5</v>
      </c>
      <c r="Q10" s="68">
        <f>MAX(H10:J10)+MAX(K10:M10)+MAX(N10:P10)</f>
        <v>267.5</v>
      </c>
      <c r="R10" s="69">
        <f>G10*Q10</f>
        <v>225.92344325962608</v>
      </c>
      <c r="S10" s="70">
        <v>2</v>
      </c>
      <c r="T10" s="70" t="s">
        <v>118</v>
      </c>
      <c r="U10" s="71" t="s">
        <v>18</v>
      </c>
    </row>
    <row r="11" spans="1:21" ht="15.75">
      <c r="A11" s="27">
        <v>2</v>
      </c>
      <c r="B11" s="15" t="s">
        <v>24</v>
      </c>
      <c r="C11" s="28">
        <v>2000</v>
      </c>
      <c r="D11" s="15" t="s">
        <v>33</v>
      </c>
      <c r="E11" s="29" t="s">
        <v>110</v>
      </c>
      <c r="F11" s="30">
        <v>79.25</v>
      </c>
      <c r="G11" s="36">
        <f>500/(-216.0475144+16.2606339*F11-0.002388645*POWER(F11,2)-0.00113732*POWER(F11,3)+0.00000701863*POWER(F11,4)-0.00000001291*POWER(F11,5))</f>
        <v>0.68679622639745852</v>
      </c>
      <c r="H11" s="27">
        <v>100</v>
      </c>
      <c r="I11" s="15">
        <v>107.5</v>
      </c>
      <c r="J11" s="34">
        <v>115</v>
      </c>
      <c r="K11" s="27">
        <v>82.5</v>
      </c>
      <c r="L11" s="15">
        <v>90</v>
      </c>
      <c r="M11" s="34" t="s">
        <v>93</v>
      </c>
      <c r="N11" s="27">
        <v>105</v>
      </c>
      <c r="O11" s="15">
        <v>117.5</v>
      </c>
      <c r="P11" s="34">
        <v>122.5</v>
      </c>
      <c r="Q11" s="31">
        <f>MAX(H11:J11)+MAX(K11:M11)+MAX(N11:P11)</f>
        <v>327.5</v>
      </c>
      <c r="R11" s="32">
        <f>G11*Q11</f>
        <v>224.92576414516768</v>
      </c>
      <c r="S11" s="33">
        <v>3</v>
      </c>
      <c r="T11" s="33" t="s">
        <v>118</v>
      </c>
      <c r="U11" s="35" t="s">
        <v>56</v>
      </c>
    </row>
    <row r="12" spans="1:21" ht="15.75">
      <c r="A12" s="27">
        <v>3</v>
      </c>
      <c r="B12" s="15" t="s">
        <v>32</v>
      </c>
      <c r="C12" s="28">
        <v>2002</v>
      </c>
      <c r="D12" s="15" t="s">
        <v>33</v>
      </c>
      <c r="E12" s="37" t="s">
        <v>111</v>
      </c>
      <c r="F12" s="30">
        <v>83.7</v>
      </c>
      <c r="G12" s="36">
        <f>500/(-216.0475144+16.2606339*F12-0.002388645*POWER(F12,2)-0.00113732*POWER(F12,3)+0.00000701863*POWER(F12,4)-0.00000001291*POWER(F12,5))</f>
        <v>0.6642097089651916</v>
      </c>
      <c r="H12" s="27">
        <v>100</v>
      </c>
      <c r="I12" s="15">
        <v>110</v>
      </c>
      <c r="J12" s="34">
        <v>120</v>
      </c>
      <c r="K12" s="27">
        <v>70</v>
      </c>
      <c r="L12" s="15">
        <v>75</v>
      </c>
      <c r="M12" s="34">
        <v>80</v>
      </c>
      <c r="N12" s="27">
        <v>130</v>
      </c>
      <c r="O12" s="15">
        <v>140</v>
      </c>
      <c r="P12" s="34">
        <v>150</v>
      </c>
      <c r="Q12" s="31">
        <f>MAX(H12:J12)+MAX(K12:M12)+MAX(N12:P12)</f>
        <v>350</v>
      </c>
      <c r="R12" s="32">
        <f>G12*Q12</f>
        <v>232.47339813781707</v>
      </c>
      <c r="S12" s="33">
        <v>1</v>
      </c>
      <c r="T12" s="33" t="s">
        <v>118</v>
      </c>
      <c r="U12" s="38" t="s">
        <v>116</v>
      </c>
    </row>
    <row r="13" spans="1:21" ht="16.5" thickBot="1">
      <c r="A13" s="24">
        <v>4</v>
      </c>
      <c r="B13" s="25" t="s">
        <v>74</v>
      </c>
      <c r="C13" s="73">
        <v>2000</v>
      </c>
      <c r="D13" s="25" t="s">
        <v>33</v>
      </c>
      <c r="E13" s="25" t="s">
        <v>4</v>
      </c>
      <c r="F13" s="74">
        <v>70.599999999999994</v>
      </c>
      <c r="G13" s="80">
        <f>500/(-216.0475144+16.2606339*F13-0.002388645*POWER(F13,2)-0.00113732*POWER(F13,3)+0.00000701863*POWER(F13,4)-0.00000001291*POWER(F13,5))</f>
        <v>0.74454048580037735</v>
      </c>
      <c r="H13" s="24" t="s">
        <v>76</v>
      </c>
      <c r="I13" s="25">
        <v>95</v>
      </c>
      <c r="J13" s="26" t="s">
        <v>82</v>
      </c>
      <c r="K13" s="24">
        <v>70</v>
      </c>
      <c r="L13" s="25">
        <v>75</v>
      </c>
      <c r="M13" s="26">
        <v>77.5</v>
      </c>
      <c r="N13" s="24">
        <v>105</v>
      </c>
      <c r="O13" s="25">
        <v>115</v>
      </c>
      <c r="P13" s="26">
        <v>122.5</v>
      </c>
      <c r="Q13" s="76">
        <f>MAX(H13:J13)+MAX(K13:M13)+MAX(N13:P13)</f>
        <v>295</v>
      </c>
      <c r="R13" s="77">
        <f>G13*Q13</f>
        <v>219.63944331111131</v>
      </c>
      <c r="S13" s="78">
        <v>4</v>
      </c>
      <c r="T13" s="78" t="s">
        <v>118</v>
      </c>
      <c r="U13" s="39" t="s">
        <v>117</v>
      </c>
    </row>
    <row r="14" spans="1:21" ht="15.75" customHeight="1" thickBot="1">
      <c r="A14" s="158" t="s">
        <v>34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60"/>
    </row>
    <row r="15" spans="1:21" ht="15.75">
      <c r="A15" s="59">
        <v>1</v>
      </c>
      <c r="B15" s="60" t="s">
        <v>27</v>
      </c>
      <c r="C15" s="61">
        <v>1994</v>
      </c>
      <c r="D15" s="60" t="s">
        <v>37</v>
      </c>
      <c r="E15" s="62" t="s">
        <v>110</v>
      </c>
      <c r="F15" s="63">
        <v>82.25</v>
      </c>
      <c r="G15" s="84">
        <f>500/(-216.0475144+16.2606339*F15-0.002388645*POWER(F15,2)-0.00113732*POWER(F15,3)+0.00000701863*POWER(F15,4)-0.00000001291*POWER(F15,5))</f>
        <v>0.67112836635411088</v>
      </c>
      <c r="H15" s="59">
        <v>140</v>
      </c>
      <c r="I15" s="60">
        <v>150</v>
      </c>
      <c r="J15" s="71" t="s">
        <v>83</v>
      </c>
      <c r="K15" s="59">
        <v>110</v>
      </c>
      <c r="L15" s="60">
        <v>115</v>
      </c>
      <c r="M15" s="71">
        <v>120</v>
      </c>
      <c r="N15" s="59">
        <v>180</v>
      </c>
      <c r="O15" s="60">
        <v>190</v>
      </c>
      <c r="P15" s="71">
        <v>195</v>
      </c>
      <c r="Q15" s="68">
        <f>MAX(H15:J15)+MAX(K15:M15)+MAX(N15:P15)</f>
        <v>465</v>
      </c>
      <c r="R15" s="69">
        <f>G15*Q15</f>
        <v>312.07469035466158</v>
      </c>
      <c r="S15" s="70">
        <v>1</v>
      </c>
      <c r="T15" s="70">
        <v>2</v>
      </c>
      <c r="U15" s="71" t="s">
        <v>18</v>
      </c>
    </row>
    <row r="16" spans="1:21" ht="16.5" thickBot="1">
      <c r="A16" s="24">
        <v>2</v>
      </c>
      <c r="B16" s="25" t="s">
        <v>36</v>
      </c>
      <c r="C16" s="73">
        <v>1997</v>
      </c>
      <c r="D16" s="25" t="s">
        <v>33</v>
      </c>
      <c r="E16" s="25" t="s">
        <v>38</v>
      </c>
      <c r="F16" s="74">
        <v>68.95</v>
      </c>
      <c r="G16" s="80">
        <f>500/(-216.0475144+16.2606339*F16-0.002388645*POWER(F16,2)-0.00113732*POWER(F16,3)+0.00000701863*POWER(F16,4)-0.00000001291*POWER(F16,5))</f>
        <v>0.75818229201714049</v>
      </c>
      <c r="H16" s="24">
        <v>125</v>
      </c>
      <c r="I16" s="25" t="s">
        <v>77</v>
      </c>
      <c r="J16" s="26" t="s">
        <v>77</v>
      </c>
      <c r="K16" s="24">
        <v>75</v>
      </c>
      <c r="L16" s="25" t="s">
        <v>73</v>
      </c>
      <c r="M16" s="39" t="s">
        <v>70</v>
      </c>
      <c r="N16" s="24">
        <v>160</v>
      </c>
      <c r="O16" s="25">
        <v>165</v>
      </c>
      <c r="P16" s="26">
        <v>170</v>
      </c>
      <c r="Q16" s="76">
        <f>MAX(H16:J16)+MAX(K16:M16)+MAX(N16:P16)</f>
        <v>370</v>
      </c>
      <c r="R16" s="77">
        <f>G16*Q16</f>
        <v>280.52744804634199</v>
      </c>
      <c r="S16" s="78">
        <v>2</v>
      </c>
      <c r="T16" s="78" t="s">
        <v>119</v>
      </c>
      <c r="U16" s="26" t="s">
        <v>17</v>
      </c>
    </row>
    <row r="17" spans="1:21" ht="15.75" thickBot="1">
      <c r="A17" s="163" t="s">
        <v>124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</row>
    <row r="18" spans="1:21" ht="15.75" thickBot="1">
      <c r="A18" s="163" t="s">
        <v>47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</row>
    <row r="19" spans="1:21">
      <c r="A19" s="59">
        <v>1</v>
      </c>
      <c r="B19" s="81" t="s">
        <v>39</v>
      </c>
      <c r="C19" s="81">
        <v>1989</v>
      </c>
      <c r="D19" s="81" t="s">
        <v>37</v>
      </c>
      <c r="E19" s="82" t="s">
        <v>112</v>
      </c>
      <c r="F19" s="83">
        <v>71.3</v>
      </c>
      <c r="G19" s="84">
        <f>500/(-216.0475144+16.2606339*F19-0.002388645*POWER(F19,2)-0.00113732*POWER(F19,3)+0.00000701863*POWER(F19,4)-0.00000001291*POWER(F19,5))</f>
        <v>0.73904214930758305</v>
      </c>
      <c r="H19" s="85">
        <v>160</v>
      </c>
      <c r="I19" s="62">
        <v>170</v>
      </c>
      <c r="J19" s="86">
        <v>180</v>
      </c>
      <c r="K19" s="87">
        <v>110</v>
      </c>
      <c r="L19" s="88">
        <v>117.5</v>
      </c>
      <c r="M19" s="71" t="s">
        <v>95</v>
      </c>
      <c r="N19" s="59">
        <v>160</v>
      </c>
      <c r="O19" s="62">
        <v>170</v>
      </c>
      <c r="P19" s="86" t="s">
        <v>100</v>
      </c>
      <c r="Q19" s="68">
        <f>MAX(H19:J19)+MAX(K19:M19)+MAX(N19:P19)</f>
        <v>467.5</v>
      </c>
      <c r="R19" s="69">
        <f>G19*Q19</f>
        <v>345.50220480129508</v>
      </c>
      <c r="S19" s="60">
        <v>1</v>
      </c>
      <c r="T19" s="60">
        <v>1</v>
      </c>
      <c r="U19" s="89" t="s">
        <v>42</v>
      </c>
    </row>
    <row r="20" spans="1:21" ht="15.75" thickBot="1">
      <c r="A20" s="52">
        <v>2</v>
      </c>
      <c r="B20" s="53" t="s">
        <v>40</v>
      </c>
      <c r="C20" s="53">
        <v>1984</v>
      </c>
      <c r="D20" s="53">
        <v>3</v>
      </c>
      <c r="E20" s="103" t="s">
        <v>114</v>
      </c>
      <c r="F20" s="90">
        <v>69.099999999999994</v>
      </c>
      <c r="G20" s="55">
        <f>500/(-216.0475144+16.2606339*F20-0.002388645*POWER(F20,2)-0.00113732*POWER(F20,3)+0.00000701863*POWER(F20,4)-0.00000001291*POWER(F20,5))</f>
        <v>0.75690103016768773</v>
      </c>
      <c r="H20" s="52">
        <v>120</v>
      </c>
      <c r="I20" s="54">
        <v>130</v>
      </c>
      <c r="J20" s="91" t="s">
        <v>78</v>
      </c>
      <c r="K20" s="92">
        <v>92.5</v>
      </c>
      <c r="L20" s="54">
        <v>97.5</v>
      </c>
      <c r="M20" s="91" t="s">
        <v>94</v>
      </c>
      <c r="N20" s="52">
        <v>165</v>
      </c>
      <c r="O20" s="54">
        <v>180</v>
      </c>
      <c r="P20" s="91" t="s">
        <v>106</v>
      </c>
      <c r="Q20" s="56">
        <f>MAX(H20:J20)+MAX(K20:M20)+MAX(N20:P20)</f>
        <v>407.5</v>
      </c>
      <c r="R20" s="57">
        <f>G20*Q20</f>
        <v>308.43716979333277</v>
      </c>
      <c r="S20" s="58">
        <v>2</v>
      </c>
      <c r="T20" s="54" t="s">
        <v>120</v>
      </c>
      <c r="U20" s="93" t="s">
        <v>43</v>
      </c>
    </row>
    <row r="21" spans="1:21" ht="15.75" thickBot="1">
      <c r="A21" s="163" t="s">
        <v>48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</row>
    <row r="22" spans="1:21">
      <c r="A22" s="59">
        <v>3</v>
      </c>
      <c r="B22" s="81" t="s">
        <v>40</v>
      </c>
      <c r="C22" s="81">
        <v>1993</v>
      </c>
      <c r="D22" s="81" t="s">
        <v>33</v>
      </c>
      <c r="E22" s="62" t="s">
        <v>110</v>
      </c>
      <c r="F22" s="83">
        <v>82.65</v>
      </c>
      <c r="G22" s="84">
        <f>500/(-216.0475144+16.2606339*F22-0.002388645*POWER(F22,2)-0.00113732*POWER(F22,3)+0.00000701863*POWER(F22,4)-0.00000001291*POWER(F22,5))</f>
        <v>0.66917930587595076</v>
      </c>
      <c r="H22" s="59">
        <v>130</v>
      </c>
      <c r="I22" s="62">
        <v>140</v>
      </c>
      <c r="J22" s="86">
        <v>147.5</v>
      </c>
      <c r="K22" s="85">
        <v>95</v>
      </c>
      <c r="L22" s="62" t="s">
        <v>91</v>
      </c>
      <c r="M22" s="86">
        <v>102.5</v>
      </c>
      <c r="N22" s="59">
        <v>175</v>
      </c>
      <c r="O22" s="62">
        <v>195</v>
      </c>
      <c r="P22" s="86">
        <v>205</v>
      </c>
      <c r="Q22" s="68">
        <f>MAX(H22:J22)+MAX(K22:M22)+MAX(N22:P22)</f>
        <v>455</v>
      </c>
      <c r="R22" s="69">
        <f>G22*Q22</f>
        <v>304.47658417355757</v>
      </c>
      <c r="S22" s="60">
        <v>3</v>
      </c>
      <c r="T22" s="62" t="s">
        <v>120</v>
      </c>
      <c r="U22" s="94" t="s">
        <v>18</v>
      </c>
    </row>
    <row r="23" spans="1:21">
      <c r="A23" s="27">
        <v>4</v>
      </c>
      <c r="B23" s="13" t="s">
        <v>25</v>
      </c>
      <c r="C23" s="13">
        <v>1987</v>
      </c>
      <c r="D23" s="13">
        <v>1</v>
      </c>
      <c r="E23" s="13" t="s">
        <v>5</v>
      </c>
      <c r="F23" s="14">
        <v>76.55</v>
      </c>
      <c r="G23" s="36">
        <f>500/(-216.0475144+16.2606339*F23-0.002388645*POWER(F23,2)-0.00113732*POWER(F23,3)+0.00000701863*POWER(F23,4)-0.00000001291*POWER(F23,5))</f>
        <v>0.70263557436032997</v>
      </c>
      <c r="H23" s="27">
        <v>170</v>
      </c>
      <c r="I23" s="29">
        <v>175</v>
      </c>
      <c r="J23" s="38" t="s">
        <v>70</v>
      </c>
      <c r="K23" s="42">
        <v>140</v>
      </c>
      <c r="L23" s="29">
        <v>150</v>
      </c>
      <c r="M23" s="38">
        <v>155</v>
      </c>
      <c r="N23" s="27">
        <v>180</v>
      </c>
      <c r="O23" s="29">
        <v>190</v>
      </c>
      <c r="P23" s="38">
        <v>195</v>
      </c>
      <c r="Q23" s="31">
        <f>MAX(H23:J23)+MAX(K23:M23)+MAX(N23:P23)</f>
        <v>525</v>
      </c>
      <c r="R23" s="32">
        <f>G23*Q23</f>
        <v>368.88367653917322</v>
      </c>
      <c r="S23" s="15">
        <v>1</v>
      </c>
      <c r="T23" s="29">
        <v>1</v>
      </c>
      <c r="U23" s="35" t="s">
        <v>17</v>
      </c>
    </row>
    <row r="24" spans="1:21" ht="15.75" thickBot="1">
      <c r="A24" s="52">
        <v>5</v>
      </c>
      <c r="B24" s="53" t="s">
        <v>41</v>
      </c>
      <c r="C24" s="53">
        <v>1984</v>
      </c>
      <c r="D24" s="53" t="s">
        <v>37</v>
      </c>
      <c r="E24" s="103" t="s">
        <v>113</v>
      </c>
      <c r="F24" s="90">
        <v>77.45</v>
      </c>
      <c r="G24" s="55">
        <f>500/(-216.0475144+16.2606339*F24-0.002388645*POWER(F24,2)-0.00113732*POWER(F24,3)+0.00000701863*POWER(F24,4)-0.00000001291*POWER(F24,5))</f>
        <v>0.69715903975826765</v>
      </c>
      <c r="H24" s="52">
        <v>170</v>
      </c>
      <c r="I24" s="54">
        <v>180</v>
      </c>
      <c r="J24" s="91">
        <v>185</v>
      </c>
      <c r="K24" s="92">
        <v>90</v>
      </c>
      <c r="L24" s="54">
        <v>100</v>
      </c>
      <c r="M24" s="91" t="s">
        <v>82</v>
      </c>
      <c r="N24" s="52">
        <v>200</v>
      </c>
      <c r="O24" s="54">
        <v>215</v>
      </c>
      <c r="P24" s="91" t="s">
        <v>98</v>
      </c>
      <c r="Q24" s="56">
        <f>MAX(H24:J24)+MAX(K24:M24)+MAX(N24:P24)</f>
        <v>500</v>
      </c>
      <c r="R24" s="57">
        <f>G24*Q24</f>
        <v>348.57951987913384</v>
      </c>
      <c r="S24" s="58">
        <v>2</v>
      </c>
      <c r="T24" s="54">
        <v>1</v>
      </c>
      <c r="U24" s="93" t="s">
        <v>17</v>
      </c>
    </row>
    <row r="25" spans="1:21" ht="15.75" thickBot="1">
      <c r="A25" s="163" t="s">
        <v>49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1:21">
      <c r="A26" s="115">
        <v>1</v>
      </c>
      <c r="B26" s="82" t="s">
        <v>44</v>
      </c>
      <c r="C26" s="81">
        <v>1990</v>
      </c>
      <c r="D26" s="81" t="s">
        <v>37</v>
      </c>
      <c r="E26" s="82" t="s">
        <v>113</v>
      </c>
      <c r="F26" s="116">
        <v>86.3</v>
      </c>
      <c r="G26" s="84">
        <f>500/(-216.0475144+16.2606339*F26-0.002388645*POWER(F26,2)-0.00113732*POWER(F26,3)+0.00000701863*POWER(F26,4)-0.00000001291*POWER(F26,5))</f>
        <v>0.65276678392449528</v>
      </c>
      <c r="H26" s="117">
        <v>165</v>
      </c>
      <c r="I26" s="81">
        <v>175</v>
      </c>
      <c r="J26" s="118">
        <v>185</v>
      </c>
      <c r="K26" s="117">
        <v>145</v>
      </c>
      <c r="L26" s="81">
        <v>155</v>
      </c>
      <c r="M26" s="94">
        <v>160</v>
      </c>
      <c r="N26" s="117">
        <v>200</v>
      </c>
      <c r="O26" s="81">
        <v>215</v>
      </c>
      <c r="P26" s="118" t="s">
        <v>109</v>
      </c>
      <c r="Q26" s="68">
        <f>MAX(H26:J26)+MAX(K26:M26)+MAX(N26:P26)</f>
        <v>560</v>
      </c>
      <c r="R26" s="69">
        <f>G26*Q26</f>
        <v>365.54939899771733</v>
      </c>
      <c r="S26" s="81">
        <v>1</v>
      </c>
      <c r="T26" s="82">
        <v>1</v>
      </c>
      <c r="U26" s="119" t="s">
        <v>17</v>
      </c>
    </row>
    <row r="27" spans="1:21" ht="17.25" customHeight="1" thickBot="1">
      <c r="A27" s="24">
        <v>2</v>
      </c>
      <c r="B27" s="113" t="s">
        <v>45</v>
      </c>
      <c r="C27" s="47">
        <v>1990</v>
      </c>
      <c r="D27" s="47">
        <v>3</v>
      </c>
      <c r="E27" s="45" t="s">
        <v>113</v>
      </c>
      <c r="F27" s="114">
        <v>90.65</v>
      </c>
      <c r="G27" s="80">
        <f>500/(-216.0475144+16.2606339*F27-0.002388645*POWER(F27,2)-0.00113732*POWER(F27,3)+0.00000701863*POWER(F27,4)-0.00000001291*POWER(F27,5))</f>
        <v>0.63607952106023113</v>
      </c>
      <c r="H27" s="44">
        <v>127.5</v>
      </c>
      <c r="I27" s="45">
        <v>137.5</v>
      </c>
      <c r="J27" s="46" t="s">
        <v>87</v>
      </c>
      <c r="K27" s="44" t="s">
        <v>76</v>
      </c>
      <c r="L27" s="47">
        <v>90</v>
      </c>
      <c r="M27" s="48" t="s">
        <v>93</v>
      </c>
      <c r="N27" s="44">
        <v>155</v>
      </c>
      <c r="O27" s="47">
        <v>157.5</v>
      </c>
      <c r="P27" s="48" t="s">
        <v>108</v>
      </c>
      <c r="Q27" s="76">
        <f>MAX(H27:J27)+MAX(K27:M27)+MAX(N27:P27)</f>
        <v>385</v>
      </c>
      <c r="R27" s="77">
        <f>G27*Q27</f>
        <v>244.89061560818899</v>
      </c>
      <c r="S27" s="47">
        <v>2</v>
      </c>
      <c r="T27" s="45" t="s">
        <v>70</v>
      </c>
      <c r="U27" s="48" t="s">
        <v>17</v>
      </c>
    </row>
    <row r="28" spans="1:21" ht="15.75" customHeight="1" thickBot="1">
      <c r="A28" s="155" t="s">
        <v>46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7"/>
    </row>
    <row r="29" spans="1:21" ht="15.75" thickBot="1">
      <c r="A29" s="65">
        <v>1</v>
      </c>
      <c r="B29" s="104" t="s">
        <v>50</v>
      </c>
      <c r="C29" s="104">
        <v>1991</v>
      </c>
      <c r="D29" s="104" t="s">
        <v>30</v>
      </c>
      <c r="E29" s="105" t="s">
        <v>112</v>
      </c>
      <c r="F29" s="106">
        <v>102.25</v>
      </c>
      <c r="G29" s="107">
        <f>500/(-216.0475144+16.2606339*F29-0.002388645*POWER(F29,2)-0.00113732*POWER(F29,3)+0.00000701863*POWER(F29,4)-0.00000001291*POWER(F29,5))</f>
        <v>0.60335315442193205</v>
      </c>
      <c r="H29" s="108">
        <v>190</v>
      </c>
      <c r="I29" s="66">
        <v>210</v>
      </c>
      <c r="J29" s="109">
        <v>220</v>
      </c>
      <c r="K29" s="108">
        <v>150</v>
      </c>
      <c r="L29" s="97">
        <v>157.5</v>
      </c>
      <c r="M29" s="109" t="s">
        <v>96</v>
      </c>
      <c r="N29" s="108">
        <v>220</v>
      </c>
      <c r="O29" s="97">
        <v>240</v>
      </c>
      <c r="P29" s="109">
        <v>250</v>
      </c>
      <c r="Q29" s="100">
        <f>MAX(H29:J29)+MAX(K29:M29)+MAX(N29:P29)</f>
        <v>627.5</v>
      </c>
      <c r="R29" s="101">
        <f>G29*Q29</f>
        <v>378.60410439976238</v>
      </c>
      <c r="S29" s="97">
        <v>1</v>
      </c>
      <c r="T29" s="97">
        <v>1</v>
      </c>
      <c r="U29" s="110" t="s">
        <v>42</v>
      </c>
    </row>
    <row r="30" spans="1:21" s="19" customFormat="1" ht="15.75" thickBot="1">
      <c r="A30" s="158" t="s">
        <v>51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60"/>
    </row>
    <row r="31" spans="1:21" s="2" customFormat="1">
      <c r="A31" s="59">
        <v>1</v>
      </c>
      <c r="B31" s="60" t="s">
        <v>52</v>
      </c>
      <c r="C31" s="60">
        <v>1977</v>
      </c>
      <c r="D31" s="60" t="s">
        <v>37</v>
      </c>
      <c r="E31" s="82" t="s">
        <v>112</v>
      </c>
      <c r="F31" s="60">
        <v>104.1</v>
      </c>
      <c r="G31" s="84">
        <f>500/(-216.0475144+16.2606339*F31-0.002388645*POWER(F31,2)-0.00113732*POWER(F31,3)+0.00000701863*POWER(F31,4)-0.00000001291*POWER(F31,5))</f>
        <v>0.59938279623929491</v>
      </c>
      <c r="H31" s="59">
        <v>170</v>
      </c>
      <c r="I31" s="60">
        <v>190</v>
      </c>
      <c r="J31" s="71">
        <v>210</v>
      </c>
      <c r="K31" s="59">
        <v>140</v>
      </c>
      <c r="L31" s="60">
        <v>160</v>
      </c>
      <c r="M31" s="71">
        <v>167.5</v>
      </c>
      <c r="N31" s="59">
        <v>200</v>
      </c>
      <c r="O31" s="60">
        <v>220</v>
      </c>
      <c r="P31" s="71">
        <v>232.5</v>
      </c>
      <c r="Q31" s="68">
        <f>MAX(H31:J31)+MAX(K31:M31)+MAX(N31:P31)</f>
        <v>610</v>
      </c>
      <c r="R31" s="69">
        <f>G31*Q31</f>
        <v>365.62350570596988</v>
      </c>
      <c r="S31" s="60">
        <v>2</v>
      </c>
      <c r="T31" s="60">
        <v>1</v>
      </c>
      <c r="U31" s="94" t="s">
        <v>42</v>
      </c>
    </row>
    <row r="32" spans="1:21" s="2" customFormat="1" ht="15.75" thickBot="1">
      <c r="A32" s="24">
        <v>2</v>
      </c>
      <c r="B32" s="47" t="s">
        <v>23</v>
      </c>
      <c r="C32" s="47">
        <v>1974</v>
      </c>
      <c r="D32" s="47" t="s">
        <v>37</v>
      </c>
      <c r="E32" s="111" t="s">
        <v>5</v>
      </c>
      <c r="F32" s="79">
        <v>101.1</v>
      </c>
      <c r="G32" s="80">
        <f>500/(-216.0475144+16.2606339*F32-0.002388645*POWER(F32,2)-0.00113732*POWER(F32,3)+0.00000701863*POWER(F32,4)-0.00000001291*POWER(F32,5))</f>
        <v>0.60597125832605292</v>
      </c>
      <c r="H32" s="24">
        <v>200</v>
      </c>
      <c r="I32" s="25">
        <v>210</v>
      </c>
      <c r="J32" s="26">
        <v>220</v>
      </c>
      <c r="K32" s="24">
        <v>150</v>
      </c>
      <c r="L32" s="25">
        <v>155</v>
      </c>
      <c r="M32" s="39" t="s">
        <v>70</v>
      </c>
      <c r="N32" s="24">
        <v>220</v>
      </c>
      <c r="O32" s="25">
        <v>240</v>
      </c>
      <c r="P32" s="39" t="s">
        <v>70</v>
      </c>
      <c r="Q32" s="76">
        <f>MAX(H32:J32)+MAX(K32:M32)+MAX(N32:P32)</f>
        <v>615</v>
      </c>
      <c r="R32" s="77">
        <f>G32*Q32</f>
        <v>372.67232387052252</v>
      </c>
      <c r="S32" s="25">
        <v>1</v>
      </c>
      <c r="T32" s="25">
        <v>1</v>
      </c>
      <c r="U32" s="48" t="s">
        <v>17</v>
      </c>
    </row>
    <row r="33" spans="1:21" ht="15.75" thickBot="1">
      <c r="A33" s="151" t="s">
        <v>26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</row>
    <row r="34" spans="1:21" ht="15.75" thickBot="1">
      <c r="A34" s="172" t="s">
        <v>57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4"/>
    </row>
    <row r="35" spans="1:21" ht="18" customHeight="1">
      <c r="A35" s="59">
        <v>1</v>
      </c>
      <c r="B35" s="120" t="s">
        <v>58</v>
      </c>
      <c r="C35" s="121">
        <v>1997</v>
      </c>
      <c r="D35" s="62" t="s">
        <v>37</v>
      </c>
      <c r="E35" s="62" t="s">
        <v>110</v>
      </c>
      <c r="F35" s="122">
        <v>91.65</v>
      </c>
      <c r="G35" s="84">
        <f t="shared" ref="G35:G48" si="0">500/(-216.0475144+16.2606339*F35-0.002388645*POWER(F35,2)-0.00113732*POWER(F35,3)+0.00000701863*POWER(F35,4)-0.00000001291*POWER(F35,5))</f>
        <v>0.6326327071725637</v>
      </c>
      <c r="H35" s="85" t="s">
        <v>84</v>
      </c>
      <c r="I35" s="60" t="s">
        <v>84</v>
      </c>
      <c r="J35" s="86">
        <v>230</v>
      </c>
      <c r="K35" s="59">
        <v>125</v>
      </c>
      <c r="L35" s="60">
        <v>130</v>
      </c>
      <c r="M35" s="86" t="s">
        <v>77</v>
      </c>
      <c r="N35" s="85">
        <v>235</v>
      </c>
      <c r="O35" s="60">
        <v>245</v>
      </c>
      <c r="P35" s="71" t="s">
        <v>88</v>
      </c>
      <c r="Q35" s="68">
        <f>MAX(H35:J35)+MAX(K35:M35)+MAX(N35:P35)</f>
        <v>605</v>
      </c>
      <c r="R35" s="69">
        <f>G35*Q35</f>
        <v>382.74278783940105</v>
      </c>
      <c r="S35" s="60">
        <v>3</v>
      </c>
      <c r="T35" s="62">
        <v>1</v>
      </c>
      <c r="U35" s="71" t="s">
        <v>56</v>
      </c>
    </row>
    <row r="36" spans="1:21" ht="16.5" customHeight="1">
      <c r="A36" s="27">
        <v>2</v>
      </c>
      <c r="B36" s="43" t="s">
        <v>59</v>
      </c>
      <c r="C36" s="49">
        <v>1993</v>
      </c>
      <c r="D36" s="29" t="s">
        <v>37</v>
      </c>
      <c r="E36" s="29" t="s">
        <v>110</v>
      </c>
      <c r="F36" s="16">
        <v>92.55</v>
      </c>
      <c r="G36" s="36">
        <f t="shared" si="0"/>
        <v>0.62964476731576735</v>
      </c>
      <c r="H36" s="42">
        <v>230</v>
      </c>
      <c r="I36" s="15">
        <v>240</v>
      </c>
      <c r="J36" s="38" t="s">
        <v>88</v>
      </c>
      <c r="K36" s="27">
        <v>165</v>
      </c>
      <c r="L36" s="15">
        <v>172.5</v>
      </c>
      <c r="M36" s="34" t="s">
        <v>101</v>
      </c>
      <c r="N36" s="42">
        <v>220</v>
      </c>
      <c r="O36" s="29">
        <v>232.5</v>
      </c>
      <c r="P36" s="38">
        <v>242.5</v>
      </c>
      <c r="Q36" s="31">
        <f>MAX(H36:J36)+MAX(K36:M36)+MAX(N36:P36)</f>
        <v>655</v>
      </c>
      <c r="R36" s="32">
        <f>G36*Q36</f>
        <v>412.4173225918276</v>
      </c>
      <c r="S36" s="29">
        <v>2</v>
      </c>
      <c r="T36" s="29" t="s">
        <v>37</v>
      </c>
      <c r="U36" s="34" t="s">
        <v>56</v>
      </c>
    </row>
    <row r="37" spans="1:21" ht="15.75" customHeight="1" thickBot="1">
      <c r="A37" s="24">
        <v>3</v>
      </c>
      <c r="B37" s="47" t="s">
        <v>60</v>
      </c>
      <c r="C37" s="47">
        <v>1985</v>
      </c>
      <c r="D37" s="40" t="s">
        <v>30</v>
      </c>
      <c r="E37" s="45" t="s">
        <v>112</v>
      </c>
      <c r="F37" s="79">
        <v>91.65</v>
      </c>
      <c r="G37" s="80">
        <f t="shared" si="0"/>
        <v>0.6326327071725637</v>
      </c>
      <c r="H37" s="41">
        <v>295</v>
      </c>
      <c r="I37" s="25" t="s">
        <v>86</v>
      </c>
      <c r="J37" s="26">
        <v>320</v>
      </c>
      <c r="K37" s="41">
        <v>185</v>
      </c>
      <c r="L37" s="25">
        <v>190</v>
      </c>
      <c r="M37" s="26" t="s">
        <v>102</v>
      </c>
      <c r="N37" s="41">
        <v>275</v>
      </c>
      <c r="O37" s="40">
        <v>295</v>
      </c>
      <c r="P37" s="39" t="s">
        <v>86</v>
      </c>
      <c r="Q37" s="76">
        <f>MAX(H37:J37)+MAX(K37:M37)+MAX(N37:P37)</f>
        <v>805</v>
      </c>
      <c r="R37" s="77">
        <f>G37*Q37</f>
        <v>509.2693292739138</v>
      </c>
      <c r="S37" s="40">
        <v>1</v>
      </c>
      <c r="T37" s="40" t="s">
        <v>30</v>
      </c>
      <c r="U37" s="26" t="s">
        <v>61</v>
      </c>
    </row>
    <row r="38" spans="1:21" ht="15.75" customHeight="1" thickBot="1">
      <c r="A38" s="158" t="s">
        <v>62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60"/>
    </row>
    <row r="39" spans="1:21" ht="15.75" customHeight="1">
      <c r="A39" s="59">
        <v>1</v>
      </c>
      <c r="B39" s="81" t="s">
        <v>63</v>
      </c>
      <c r="C39" s="81">
        <v>1992</v>
      </c>
      <c r="D39" s="62" t="s">
        <v>37</v>
      </c>
      <c r="E39" s="62" t="s">
        <v>110</v>
      </c>
      <c r="F39" s="95">
        <v>97.55</v>
      </c>
      <c r="G39" s="84">
        <f t="shared" si="0"/>
        <v>0.61484399120367894</v>
      </c>
      <c r="H39" s="85">
        <v>250</v>
      </c>
      <c r="I39" s="62">
        <v>270</v>
      </c>
      <c r="J39" s="86" t="s">
        <v>89</v>
      </c>
      <c r="K39" s="85">
        <v>162.5</v>
      </c>
      <c r="L39" s="62">
        <v>170</v>
      </c>
      <c r="M39" s="71" t="s">
        <v>100</v>
      </c>
      <c r="N39" s="85">
        <v>230</v>
      </c>
      <c r="O39" s="62">
        <v>250</v>
      </c>
      <c r="P39" s="86" t="s">
        <v>99</v>
      </c>
      <c r="Q39" s="68">
        <f>MAX(H39:J39)+MAX(K39:M39)+MAX(N39:P39)</f>
        <v>690</v>
      </c>
      <c r="R39" s="69">
        <f>G39*Q39</f>
        <v>424.24235393053846</v>
      </c>
      <c r="S39" s="62">
        <v>2</v>
      </c>
      <c r="T39" s="62" t="s">
        <v>37</v>
      </c>
      <c r="U39" s="71" t="s">
        <v>18</v>
      </c>
    </row>
    <row r="40" spans="1:21" ht="15" customHeight="1" thickBot="1">
      <c r="A40" s="24">
        <v>2</v>
      </c>
      <c r="B40" s="111" t="s">
        <v>75</v>
      </c>
      <c r="C40" s="123">
        <v>1991</v>
      </c>
      <c r="D40" s="40" t="s">
        <v>37</v>
      </c>
      <c r="E40" s="40" t="s">
        <v>110</v>
      </c>
      <c r="F40" s="124">
        <v>103.05</v>
      </c>
      <c r="G40" s="80">
        <f t="shared" si="0"/>
        <v>0.60160063551496712</v>
      </c>
      <c r="H40" s="41">
        <v>280</v>
      </c>
      <c r="I40" s="25" t="s">
        <v>85</v>
      </c>
      <c r="J40" s="26">
        <v>300</v>
      </c>
      <c r="K40" s="24">
        <v>210</v>
      </c>
      <c r="L40" s="25" t="s">
        <v>98</v>
      </c>
      <c r="M40" s="39">
        <v>225</v>
      </c>
      <c r="N40" s="24">
        <v>260</v>
      </c>
      <c r="O40" s="25">
        <v>280</v>
      </c>
      <c r="P40" s="26" t="s">
        <v>90</v>
      </c>
      <c r="Q40" s="76">
        <f>MAX(H40:J40)+MAX(K40:M40)+MAX(N40:P40)</f>
        <v>805</v>
      </c>
      <c r="R40" s="77">
        <f>G40*Q40</f>
        <v>484.28851158954853</v>
      </c>
      <c r="S40" s="25">
        <v>1</v>
      </c>
      <c r="T40" s="40" t="s">
        <v>37</v>
      </c>
      <c r="U40" s="26" t="s">
        <v>18</v>
      </c>
    </row>
    <row r="41" spans="1:21" ht="15" customHeight="1" thickBot="1">
      <c r="A41" s="155" t="s">
        <v>65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7"/>
    </row>
    <row r="42" spans="1:21" ht="15" customHeight="1">
      <c r="A42" s="59">
        <v>1</v>
      </c>
      <c r="B42" s="81" t="s">
        <v>66</v>
      </c>
      <c r="C42" s="81">
        <v>1985</v>
      </c>
      <c r="D42" s="62" t="s">
        <v>37</v>
      </c>
      <c r="E42" s="128" t="s">
        <v>114</v>
      </c>
      <c r="F42" s="95">
        <v>118.25</v>
      </c>
      <c r="G42" s="84">
        <f t="shared" si="0"/>
        <v>0.576934239813649</v>
      </c>
      <c r="H42" s="85">
        <v>270</v>
      </c>
      <c r="I42" s="62">
        <v>285</v>
      </c>
      <c r="J42" s="71" t="s">
        <v>90</v>
      </c>
      <c r="K42" s="85">
        <v>190</v>
      </c>
      <c r="L42" s="62">
        <v>197.5</v>
      </c>
      <c r="M42" s="86" t="s">
        <v>103</v>
      </c>
      <c r="N42" s="85">
        <v>265</v>
      </c>
      <c r="O42" s="62" t="s">
        <v>107</v>
      </c>
      <c r="P42" s="71">
        <v>277.5</v>
      </c>
      <c r="Q42" s="68">
        <f>MAX(H42:J42)+MAX(K42:M42)+MAX(N42:P42)</f>
        <v>760</v>
      </c>
      <c r="R42" s="69">
        <f>G42*Q42</f>
        <v>438.47002225837326</v>
      </c>
      <c r="S42" s="62">
        <v>2</v>
      </c>
      <c r="T42" s="62" t="s">
        <v>37</v>
      </c>
      <c r="U42" s="129" t="s">
        <v>43</v>
      </c>
    </row>
    <row r="43" spans="1:21" ht="15" customHeight="1">
      <c r="A43" s="27">
        <v>3</v>
      </c>
      <c r="B43" s="13" t="s">
        <v>68</v>
      </c>
      <c r="C43" s="13">
        <v>1983</v>
      </c>
      <c r="D43" s="29">
        <v>1</v>
      </c>
      <c r="E43" s="29" t="s">
        <v>110</v>
      </c>
      <c r="F43" s="16">
        <v>118.75</v>
      </c>
      <c r="G43" s="36">
        <f t="shared" si="0"/>
        <v>0.57634540425247427</v>
      </c>
      <c r="H43" s="27">
        <v>235</v>
      </c>
      <c r="I43" s="15">
        <v>250</v>
      </c>
      <c r="J43" s="34">
        <v>260</v>
      </c>
      <c r="K43" s="27" t="s">
        <v>79</v>
      </c>
      <c r="L43" s="15">
        <v>190</v>
      </c>
      <c r="M43" s="51">
        <v>200</v>
      </c>
      <c r="N43" s="42">
        <v>230</v>
      </c>
      <c r="O43" s="15">
        <v>250</v>
      </c>
      <c r="P43" s="38" t="s">
        <v>99</v>
      </c>
      <c r="Q43" s="31">
        <f>MAX(H43:J43)+MAX(K43:M43)+MAX(N43:P43)</f>
        <v>710</v>
      </c>
      <c r="R43" s="32">
        <f>G43*Q43</f>
        <v>409.20523701925674</v>
      </c>
      <c r="S43" s="15">
        <v>4</v>
      </c>
      <c r="T43" s="29" t="s">
        <v>121</v>
      </c>
      <c r="U43" s="112" t="s">
        <v>18</v>
      </c>
    </row>
    <row r="44" spans="1:21" ht="15" customHeight="1">
      <c r="A44" s="27">
        <v>4</v>
      </c>
      <c r="B44" s="13" t="s">
        <v>69</v>
      </c>
      <c r="C44" s="13">
        <v>1991</v>
      </c>
      <c r="D44" s="29" t="s">
        <v>33</v>
      </c>
      <c r="E44" s="43" t="s">
        <v>5</v>
      </c>
      <c r="F44" s="16">
        <v>110.6</v>
      </c>
      <c r="G44" s="36">
        <f t="shared" si="0"/>
        <v>0.58752110404170799</v>
      </c>
      <c r="H44" s="27">
        <v>220</v>
      </c>
      <c r="I44" s="15">
        <v>230</v>
      </c>
      <c r="J44" s="34">
        <v>240</v>
      </c>
      <c r="K44" s="27">
        <v>160</v>
      </c>
      <c r="L44" s="15">
        <v>170</v>
      </c>
      <c r="M44" s="34">
        <v>180</v>
      </c>
      <c r="N44" s="42">
        <v>200</v>
      </c>
      <c r="O44" s="15">
        <v>210</v>
      </c>
      <c r="P44" s="38">
        <v>220</v>
      </c>
      <c r="Q44" s="31">
        <f>MAX(H44:J44)+MAX(K44:M44)+MAX(N44:P44)</f>
        <v>640</v>
      </c>
      <c r="R44" s="32">
        <f>G44*Q44</f>
        <v>376.0135065866931</v>
      </c>
      <c r="S44" s="15">
        <v>5</v>
      </c>
      <c r="T44" s="29" t="s">
        <v>122</v>
      </c>
      <c r="U44" s="133" t="s">
        <v>128</v>
      </c>
    </row>
    <row r="45" spans="1:21" ht="15" customHeight="1">
      <c r="A45" s="27">
        <v>5</v>
      </c>
      <c r="B45" s="43" t="s">
        <v>6</v>
      </c>
      <c r="C45" s="49">
        <v>1980</v>
      </c>
      <c r="D45" s="29" t="s">
        <v>37</v>
      </c>
      <c r="E45" s="37" t="s">
        <v>111</v>
      </c>
      <c r="F45" s="16">
        <v>107.85</v>
      </c>
      <c r="G45" s="36">
        <f>500/(-216.0475144+16.2606339*F45-0.002388645*POWER(F45,2)-0.00113732*POWER(F45,3)+0.00000701863*POWER(F45,4)-0.00000001291*POWER(F45,5))</f>
        <v>0.59217143770535396</v>
      </c>
      <c r="H45" s="42">
        <v>270</v>
      </c>
      <c r="I45" s="29">
        <v>282.5</v>
      </c>
      <c r="J45" s="34">
        <v>287.5</v>
      </c>
      <c r="K45" s="27" t="s">
        <v>97</v>
      </c>
      <c r="L45" s="15">
        <v>252.5</v>
      </c>
      <c r="M45" s="34" t="s">
        <v>104</v>
      </c>
      <c r="N45" s="42">
        <v>260</v>
      </c>
      <c r="O45" s="29">
        <v>275</v>
      </c>
      <c r="P45" s="38">
        <v>282.5</v>
      </c>
      <c r="Q45" s="31">
        <f>MAX(H45:J45)+MAX(K45:M45)+MAX(N45:P45)</f>
        <v>822.5</v>
      </c>
      <c r="R45" s="32">
        <f>G45*Q45</f>
        <v>487.06100751265365</v>
      </c>
      <c r="S45" s="29">
        <v>1</v>
      </c>
      <c r="T45" s="29" t="s">
        <v>37</v>
      </c>
      <c r="U45" s="50" t="s">
        <v>64</v>
      </c>
    </row>
    <row r="46" spans="1:21" ht="15" customHeight="1" thickBot="1">
      <c r="A46" s="24">
        <v>2</v>
      </c>
      <c r="B46" s="47" t="s">
        <v>67</v>
      </c>
      <c r="C46" s="47">
        <v>1990</v>
      </c>
      <c r="D46" s="40" t="s">
        <v>37</v>
      </c>
      <c r="E46" s="40" t="s">
        <v>110</v>
      </c>
      <c r="F46" s="79">
        <v>112.35</v>
      </c>
      <c r="G46" s="80">
        <f>500/(-216.0475144+16.2606339*F46-0.002388645*POWER(F46,2)-0.00113732*POWER(F46,3)+0.00000701863*POWER(F46,4)-0.00000001291*POWER(F46,5))</f>
        <v>0.58481326628514951</v>
      </c>
      <c r="H46" s="24">
        <v>265</v>
      </c>
      <c r="I46" s="25" t="s">
        <v>80</v>
      </c>
      <c r="J46" s="39" t="s">
        <v>70</v>
      </c>
      <c r="K46" s="24">
        <v>195</v>
      </c>
      <c r="L46" s="25">
        <v>205</v>
      </c>
      <c r="M46" s="26">
        <v>212.5</v>
      </c>
      <c r="N46" s="41" t="s">
        <v>99</v>
      </c>
      <c r="O46" s="25">
        <v>265</v>
      </c>
      <c r="P46" s="39" t="s">
        <v>80</v>
      </c>
      <c r="Q46" s="76">
        <f>MAX(H46:J46)+MAX(K46:M46)+MAX(N46:P46)</f>
        <v>742.5</v>
      </c>
      <c r="R46" s="77">
        <f>G46*Q46</f>
        <v>434.22385021672352</v>
      </c>
      <c r="S46" s="25">
        <v>3</v>
      </c>
      <c r="T46" s="40" t="s">
        <v>37</v>
      </c>
      <c r="U46" s="125" t="s">
        <v>17</v>
      </c>
    </row>
    <row r="47" spans="1:21" ht="15" customHeight="1" thickBot="1">
      <c r="A47" s="158" t="s">
        <v>71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60"/>
    </row>
    <row r="48" spans="1:21" ht="15" customHeight="1" thickBot="1">
      <c r="A48" s="65">
        <v>1</v>
      </c>
      <c r="B48" s="104" t="s">
        <v>72</v>
      </c>
      <c r="C48" s="104">
        <v>1981</v>
      </c>
      <c r="D48" s="97" t="s">
        <v>30</v>
      </c>
      <c r="E48" s="126" t="s">
        <v>38</v>
      </c>
      <c r="F48" s="106">
        <v>149.65</v>
      </c>
      <c r="G48" s="107">
        <f t="shared" si="0"/>
        <v>0.55347739002569141</v>
      </c>
      <c r="H48" s="65">
        <v>50</v>
      </c>
      <c r="I48" s="97" t="s">
        <v>70</v>
      </c>
      <c r="J48" s="109" t="s">
        <v>70</v>
      </c>
      <c r="K48" s="65">
        <v>250</v>
      </c>
      <c r="L48" s="66" t="s">
        <v>99</v>
      </c>
      <c r="M48" s="67" t="s">
        <v>99</v>
      </c>
      <c r="N48" s="108">
        <v>50</v>
      </c>
      <c r="O48" s="97" t="s">
        <v>70</v>
      </c>
      <c r="P48" s="109" t="s">
        <v>70</v>
      </c>
      <c r="Q48" s="100">
        <f>MAX(H48:J48)+MAX(K48:M48)+MAX(N48:P48)</f>
        <v>350</v>
      </c>
      <c r="R48" s="101">
        <f>G48*Q48</f>
        <v>193.717086508992</v>
      </c>
      <c r="S48" s="66">
        <v>1</v>
      </c>
      <c r="T48" s="97" t="s">
        <v>70</v>
      </c>
      <c r="U48" s="127" t="s">
        <v>17</v>
      </c>
    </row>
    <row r="49" spans="1:21" ht="15.75" customHeight="1">
      <c r="A49" s="3"/>
      <c r="B49" s="10"/>
      <c r="C49" s="10"/>
      <c r="D49" s="11"/>
      <c r="E49" s="8"/>
      <c r="F49" s="5"/>
      <c r="G49" s="130"/>
      <c r="H49" s="17"/>
      <c r="I49" s="17"/>
      <c r="J49" s="17"/>
      <c r="K49" s="17"/>
      <c r="L49" s="17"/>
      <c r="M49" s="17"/>
      <c r="N49" s="17"/>
      <c r="O49" s="17"/>
      <c r="P49" s="17"/>
      <c r="Q49" s="131"/>
      <c r="R49" s="9"/>
      <c r="S49" s="11"/>
      <c r="T49" s="11"/>
      <c r="U49" s="11"/>
    </row>
    <row r="50" spans="1:21">
      <c r="A50" s="3"/>
      <c r="B50" s="12"/>
      <c r="C50" s="4"/>
      <c r="D50" s="3"/>
      <c r="E50" s="3"/>
      <c r="F50" s="5"/>
      <c r="G50" s="132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21"/>
      <c r="S50" s="18"/>
      <c r="T50" s="18"/>
      <c r="U50" s="3"/>
    </row>
    <row r="51" spans="1:21">
      <c r="A51" s="6"/>
      <c r="B51" s="22"/>
      <c r="C51" s="6"/>
      <c r="D51" s="6"/>
      <c r="E51" s="22"/>
      <c r="F51" s="5"/>
      <c r="G51" s="152" t="s">
        <v>19</v>
      </c>
      <c r="H51" s="152"/>
      <c r="I51" s="152"/>
      <c r="J51" s="153" t="s">
        <v>125</v>
      </c>
      <c r="K51" s="154"/>
      <c r="L51" s="154"/>
      <c r="M51" s="154"/>
      <c r="N51" s="154"/>
      <c r="O51" s="154"/>
      <c r="P51" s="154"/>
      <c r="Q51" s="154"/>
      <c r="R51" s="154"/>
      <c r="S51" s="18"/>
      <c r="T51" s="18"/>
      <c r="U51" s="3"/>
    </row>
    <row r="52" spans="1:21">
      <c r="A52" s="1"/>
      <c r="B52" s="8"/>
      <c r="C52" s="5"/>
      <c r="D52" s="9"/>
      <c r="E52" s="8"/>
      <c r="F52" s="5"/>
      <c r="G52" s="149" t="s">
        <v>20</v>
      </c>
      <c r="H52" s="149"/>
      <c r="I52" s="149"/>
      <c r="J52" s="150" t="s">
        <v>127</v>
      </c>
      <c r="K52" s="150"/>
      <c r="L52" s="150"/>
      <c r="M52" s="150"/>
      <c r="N52" s="150"/>
      <c r="O52" s="150"/>
      <c r="P52" s="150"/>
      <c r="Q52" s="150"/>
      <c r="R52" s="150"/>
      <c r="S52" s="18"/>
      <c r="T52" s="18"/>
      <c r="U52" s="3"/>
    </row>
    <row r="53" spans="1:21">
      <c r="A53" s="1"/>
      <c r="B53" s="12"/>
      <c r="C53" s="4"/>
      <c r="D53" s="1"/>
      <c r="E53" s="3"/>
      <c r="F53" s="5"/>
      <c r="G53" s="149" t="s">
        <v>21</v>
      </c>
      <c r="H53" s="149"/>
      <c r="I53" s="149"/>
      <c r="J53" s="150" t="s">
        <v>18</v>
      </c>
      <c r="K53" s="150"/>
      <c r="L53" s="150"/>
      <c r="M53" s="150"/>
      <c r="N53" s="150"/>
      <c r="O53" s="150"/>
      <c r="P53" s="150"/>
      <c r="Q53" s="150"/>
      <c r="R53" s="150"/>
      <c r="S53" s="18"/>
      <c r="T53" s="18"/>
      <c r="U53" s="3"/>
    </row>
    <row r="54" spans="1:21">
      <c r="A54" s="6"/>
      <c r="B54" s="22"/>
      <c r="C54" s="6"/>
      <c r="D54" s="6"/>
      <c r="E54" s="22"/>
      <c r="F54" s="5"/>
      <c r="G54" s="178" t="s">
        <v>22</v>
      </c>
      <c r="H54" s="178"/>
      <c r="I54" s="178"/>
      <c r="J54" s="179" t="s">
        <v>126</v>
      </c>
      <c r="K54" s="180"/>
      <c r="L54" s="180"/>
      <c r="M54" s="180"/>
      <c r="N54" s="180"/>
      <c r="O54" s="180"/>
      <c r="P54" s="180"/>
      <c r="Q54" s="180"/>
      <c r="R54" s="180"/>
      <c r="S54" s="18"/>
      <c r="T54" s="18"/>
      <c r="U54" s="3"/>
    </row>
    <row r="55" spans="1:21">
      <c r="A55" s="1"/>
      <c r="B55" s="12"/>
      <c r="C55" s="7"/>
      <c r="D55" s="1"/>
      <c r="E55" s="3"/>
      <c r="F55" s="5"/>
      <c r="G55" s="132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21"/>
      <c r="S55" s="18"/>
      <c r="T55" s="18"/>
      <c r="U55" s="3"/>
    </row>
    <row r="56" spans="1:21">
      <c r="R56" s="19"/>
    </row>
    <row r="57" spans="1:21">
      <c r="R57" s="19"/>
    </row>
    <row r="58" spans="1:21">
      <c r="R58" s="19"/>
    </row>
    <row r="59" spans="1:21">
      <c r="R59" s="19"/>
    </row>
    <row r="60" spans="1:21">
      <c r="R60" s="19"/>
    </row>
    <row r="61" spans="1:21">
      <c r="R61" s="19"/>
    </row>
    <row r="62" spans="1:21">
      <c r="R62" s="19"/>
    </row>
    <row r="63" spans="1:21">
      <c r="R63" s="19"/>
    </row>
    <row r="64" spans="1:21">
      <c r="R64" s="19"/>
    </row>
    <row r="65" spans="18:18">
      <c r="R65" s="19"/>
    </row>
    <row r="66" spans="18:18">
      <c r="R66" s="19"/>
    </row>
  </sheetData>
  <mergeCells count="38">
    <mergeCell ref="G53:I53"/>
    <mergeCell ref="J53:R53"/>
    <mergeCell ref="G54:I54"/>
    <mergeCell ref="J54:R54"/>
    <mergeCell ref="A28:U28"/>
    <mergeCell ref="A30:U30"/>
    <mergeCell ref="A6:U6"/>
    <mergeCell ref="A34:U34"/>
    <mergeCell ref="A4:U4"/>
    <mergeCell ref="A9:U9"/>
    <mergeCell ref="A14:U14"/>
    <mergeCell ref="A21:U21"/>
    <mergeCell ref="A18:U18"/>
    <mergeCell ref="A25:U25"/>
    <mergeCell ref="Q2:Q3"/>
    <mergeCell ref="R2:R3"/>
    <mergeCell ref="S2:S3"/>
    <mergeCell ref="A17:U17"/>
    <mergeCell ref="N2:P2"/>
    <mergeCell ref="T2:T3"/>
    <mergeCell ref="G52:I52"/>
    <mergeCell ref="J52:R52"/>
    <mergeCell ref="A33:U33"/>
    <mergeCell ref="G51:I51"/>
    <mergeCell ref="J51:R51"/>
    <mergeCell ref="A41:U41"/>
    <mergeCell ref="A47:U47"/>
    <mergeCell ref="A38:U38"/>
    <mergeCell ref="A1:U1"/>
    <mergeCell ref="A2:A3"/>
    <mergeCell ref="B2:B3"/>
    <mergeCell ref="C2:C3"/>
    <mergeCell ref="D2:D3"/>
    <mergeCell ref="E2:E3"/>
    <mergeCell ref="G2:G3"/>
    <mergeCell ref="H2:J2"/>
    <mergeCell ref="K2:M2"/>
    <mergeCell ref="U2:U3"/>
  </mergeCells>
  <phoneticPr fontId="5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fedotova</dc:creator>
  <cp:lastModifiedBy>Светлана</cp:lastModifiedBy>
  <cp:revision>5</cp:revision>
  <dcterms:created xsi:type="dcterms:W3CDTF">2006-09-28T05:33:49Z</dcterms:created>
  <dcterms:modified xsi:type="dcterms:W3CDTF">2017-10-29T11:38:31Z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